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F40" i="9" l="1"/>
  <c r="F41" i="9"/>
  <c r="F42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9" i="9"/>
  <c r="F10" i="9"/>
  <c r="F11" i="9"/>
  <c r="F12" i="9"/>
  <c r="F13" i="9"/>
  <c r="F14" i="9"/>
  <c r="F15" i="9"/>
  <c r="F16" i="9"/>
  <c r="F17" i="9"/>
  <c r="F18" i="9"/>
  <c r="F19" i="9"/>
  <c r="F8" i="9"/>
  <c r="C6" i="17" l="1"/>
  <c r="C4" i="17"/>
  <c r="C14" i="16" l="1"/>
  <c r="C8" i="15"/>
  <c r="C14" i="17"/>
  <c r="G69" i="15" l="1"/>
  <c r="D36" i="16" s="1"/>
  <c r="J69" i="15"/>
  <c r="C36" i="16" s="1"/>
  <c r="G59" i="15"/>
  <c r="D25" i="16" s="1"/>
  <c r="J59" i="15"/>
  <c r="C25" i="16" s="1"/>
  <c r="J75" i="15" l="1"/>
  <c r="L42" i="16" s="1"/>
  <c r="J71" i="15"/>
  <c r="L39" i="16" s="1"/>
  <c r="J66" i="15"/>
  <c r="B36" i="16" s="1"/>
  <c r="J56" i="15"/>
  <c r="B25" i="16" s="1"/>
  <c r="E49" i="17" l="1"/>
  <c r="M18" i="11" l="1"/>
  <c r="F47" i="17" s="1"/>
  <c r="M19" i="11"/>
  <c r="G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4" i="15"/>
  <c r="G54" i="15"/>
  <c r="F54" i="15"/>
  <c r="E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28" i="15"/>
  <c r="AB27" i="15"/>
  <c r="AB26" i="15"/>
  <c r="AB25" i="15"/>
  <c r="AB24" i="15"/>
  <c r="AB23" i="15"/>
  <c r="AB22" i="15"/>
  <c r="J63" i="15" l="1"/>
  <c r="C31" i="16" s="1"/>
  <c r="N22" i="11"/>
  <c r="N21" i="11"/>
  <c r="N20" i="11"/>
  <c r="N19" i="11"/>
  <c r="J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N18" i="11"/>
  <c r="I47" i="17" s="1"/>
  <c r="K8" i="9"/>
  <c r="L8" i="9" s="1"/>
  <c r="O18" i="11" s="1"/>
  <c r="K9" i="9"/>
  <c r="L9" i="9" s="1"/>
  <c r="O19" i="11" s="1"/>
  <c r="K10" i="9"/>
  <c r="L10" i="9" s="1"/>
  <c r="O20" i="11" s="1"/>
  <c r="K11" i="9"/>
  <c r="L11" i="9" s="1"/>
  <c r="O21" i="11" s="1"/>
  <c r="K12" i="9"/>
  <c r="K13" i="9"/>
  <c r="M13" i="9" s="1"/>
  <c r="N13" i="9" s="1"/>
  <c r="L23" i="11" s="1"/>
  <c r="K14" i="9"/>
  <c r="M14" i="9" s="1"/>
  <c r="N14" i="9" s="1"/>
  <c r="L24" i="11" s="1"/>
  <c r="K15" i="9"/>
  <c r="M15" i="9" s="1"/>
  <c r="N15" i="9" s="1"/>
  <c r="L25" i="11" s="1"/>
  <c r="K16" i="9"/>
  <c r="M16" i="9" s="1"/>
  <c r="N16" i="9" s="1"/>
  <c r="L26" i="11" s="1"/>
  <c r="K17" i="9"/>
  <c r="M17" i="9" s="1"/>
  <c r="N17" i="9" s="1"/>
  <c r="L27" i="11" s="1"/>
  <c r="K18" i="9"/>
  <c r="M18" i="9" s="1"/>
  <c r="N18" i="9" s="1"/>
  <c r="L28" i="11" s="1"/>
  <c r="M19" i="9"/>
  <c r="N19" i="9" s="1"/>
  <c r="L29" i="11" s="1"/>
  <c r="K19" i="9"/>
  <c r="K20" i="9"/>
  <c r="M20" i="9" s="1"/>
  <c r="N20" i="9" s="1"/>
  <c r="L30" i="11" s="1"/>
  <c r="K21" i="9"/>
  <c r="M21" i="9" s="1"/>
  <c r="N21" i="9" s="1"/>
  <c r="L31" i="11" s="1"/>
  <c r="K22" i="9"/>
  <c r="M22" i="9" s="1"/>
  <c r="N22" i="9" s="1"/>
  <c r="L32" i="11" s="1"/>
  <c r="M23" i="9"/>
  <c r="N23" i="9" s="1"/>
  <c r="L33" i="11" s="1"/>
  <c r="K23" i="9"/>
  <c r="K24" i="9"/>
  <c r="M24" i="9" s="1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M47" i="17" l="1"/>
  <c r="L12" i="9"/>
  <c r="O22" i="11" s="1"/>
  <c r="O54" i="11" s="1"/>
  <c r="K47" i="17" s="1"/>
  <c r="N54" i="11"/>
  <c r="H47" i="17" s="1"/>
  <c r="M10" i="9"/>
  <c r="N10" i="9" s="1"/>
  <c r="L20" i="11" s="1"/>
  <c r="M11" i="9"/>
  <c r="N11" i="9" s="1"/>
  <c r="L21" i="11" s="1"/>
  <c r="M9" i="9"/>
  <c r="N9" i="9" s="1"/>
  <c r="L19" i="11" s="1"/>
  <c r="M8" i="9"/>
  <c r="N8" i="9" s="1"/>
  <c r="L18" i="11" s="1"/>
  <c r="M12" i="9" l="1"/>
  <c r="N12" i="9" s="1"/>
  <c r="L22" i="11" s="1"/>
  <c r="K68" i="11" s="1"/>
  <c r="B41" i="17" s="1"/>
  <c r="K71" i="11"/>
  <c r="C41" i="17" s="1"/>
  <c r="L47" i="17"/>
  <c r="G71" i="11"/>
  <c r="D41" i="17" s="1"/>
  <c r="K59" i="11" l="1"/>
  <c r="C25" i="17" s="1"/>
  <c r="G59" i="11"/>
  <c r="D25" i="17" s="1"/>
  <c r="K56" i="11"/>
  <c r="B25" i="17" s="1"/>
  <c r="K77" i="11"/>
  <c r="K41" i="17" s="1"/>
  <c r="K73" i="11"/>
  <c r="K34" i="17" s="1"/>
</calcChain>
</file>

<file path=xl/sharedStrings.xml><?xml version="1.0" encoding="utf-8"?>
<sst xmlns="http://schemas.openxmlformats.org/spreadsheetml/2006/main" count="244" uniqueCount="145">
  <si>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</si>
  <si>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</si>
  <si>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</si>
  <si>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</si>
  <si>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</si>
  <si>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</si>
  <si>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</si>
  <si>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</si>
  <si>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</si>
  <si>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</si>
  <si>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</si>
  <si>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</si>
  <si>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</si>
  <si>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</si>
  <si>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</si>
  <si>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</si>
  <si>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</si>
  <si>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</si>
  <si>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</si>
  <si>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</si>
  <si>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</si>
  <si>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</si>
  <si>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</si>
  <si>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</si>
  <si>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</si>
  <si>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</si>
  <si>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</si>
  <si>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</si>
  <si>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</si>
  <si>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</si>
  <si>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</si>
  <si>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</si>
  <si>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</si>
  <si>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</si>
  <si>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</si>
  <si>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</si>
  <si>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</si>
  <si>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</si>
  <si>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</si>
  <si>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</si>
  <si>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</si>
  <si>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</si>
  <si>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</si>
  <si>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</si>
  <si>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</si>
  <si>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</si>
  <si>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</si>
  <si>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</si>
  <si>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</si>
  <si>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</si>
  <si>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</si>
  <si>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</si>
  <si>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</si>
  <si>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</si>
  <si>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</si>
  <si>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</si>
  <si>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</si>
  <si>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</si>
  <si>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</si>
  <si>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</si>
  <si>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</si>
  <si>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</si>
  <si>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</si>
  <si>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</si>
  <si>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</si>
  <si>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</si>
  <si>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</si>
  <si>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</si>
  <si>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</si>
  <si>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</si>
  <si>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</si>
  <si>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</si>
  <si>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</si>
  <si>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</si>
  <si>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</si>
  <si>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</si>
  <si>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</si>
  <si>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</si>
  <si>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</si>
  <si>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</si>
  <si>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</si>
  <si>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</si>
  <si>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</si>
  <si>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</si>
  <si>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</si>
  <si>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</si>
  <si>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</si>
  <si>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</si>
  <si>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</si>
  <si>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</si>
  <si>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</si>
  <si>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</si>
  <si>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</si>
  <si>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</si>
  <si>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</si>
  <si>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</si>
  <si>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</si>
  <si>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</si>
  <si>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</si>
  <si>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</si>
  <si>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</si>
  <si>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</si>
  <si>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</si>
  <si>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</si>
  <si>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</si>
  <si>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</si>
  <si>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</si>
  <si>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</si>
  <si>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</si>
  <si>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</si>
  <si>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</si>
  <si>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</si>
  <si>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</si>
  <si>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</si>
  <si>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</si>
  <si>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</si>
  <si>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</si>
  <si>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</si>
  <si>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</si>
  <si>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</si>
  <si>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</si>
  <si>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</si>
  <si>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</si>
  <si>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</si>
  <si>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</si>
  <si>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2020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</si>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</sst>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0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1" fillId="10" borderId="0" xfId="0" applyNumberFormat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4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302" t="s">
        <v>12</v>
      </c>
      <c r="C1" s="302"/>
    </row>
    <row r="2" spans="2:3" s="2" customFormat="1" ht="20.25" x14ac:dyDescent="0.2">
      <c r="B2" s="303" t="s">
        <v>13</v>
      </c>
      <c r="C2" s="303"/>
    </row>
    <row r="3" spans="2:3" s="2" customFormat="1" ht="20.25" x14ac:dyDescent="0.2">
      <c r="B3" s="303" t="s">
        <v>14</v>
      </c>
      <c r="C3" s="303"/>
    </row>
    <row r="4" spans="2:3" s="2" customFormat="1" ht="6.75" customHeight="1" x14ac:dyDescent="0.2"/>
    <row r="5" spans="2:3" s="2" customFormat="1" ht="30" x14ac:dyDescent="0.2">
      <c r="B5" s="22" t="s">
        <v>15</v>
      </c>
      <c r="C5" s="23" t="s">
        <v>127</v>
      </c>
    </row>
    <row r="6" spans="2:3" s="2" customFormat="1" ht="30" x14ac:dyDescent="0.2">
      <c r="B6" s="22"/>
      <c r="C6" s="40" t="s">
        <v>126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16</v>
      </c>
      <c r="C8" s="23" t="s">
        <v>105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17</v>
      </c>
      <c r="C10" s="41" t="s">
        <v>59</v>
      </c>
    </row>
    <row r="11" spans="2:3" s="2" customFormat="1" ht="15" customHeight="1" x14ac:dyDescent="0.2">
      <c r="B11" s="22"/>
      <c r="C11" s="41" t="s">
        <v>60</v>
      </c>
    </row>
    <row r="12" spans="2:3" s="2" customFormat="1" ht="22.5" customHeight="1" x14ac:dyDescent="0.2">
      <c r="B12" s="22"/>
      <c r="C12" s="41" t="s">
        <v>61</v>
      </c>
    </row>
    <row r="13" spans="2:3" s="2" customFormat="1" ht="60" x14ac:dyDescent="0.2">
      <c r="B13" s="22" t="s">
        <v>18</v>
      </c>
      <c r="C13" s="41" t="s">
        <v>123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19</v>
      </c>
      <c r="C16" s="41" t="s">
        <v>62</v>
      </c>
    </row>
    <row r="17" spans="1:4" s="2" customFormat="1" ht="6.75" customHeight="1" x14ac:dyDescent="0.2">
      <c r="B17" s="22"/>
      <c r="C17" s="41"/>
    </row>
    <row r="18" spans="1:4" s="2" customFormat="1" ht="49.5" customHeight="1" x14ac:dyDescent="0.2">
      <c r="B18" s="22" t="s">
        <v>20</v>
      </c>
      <c r="C18" s="23" t="s">
        <v>124</v>
      </c>
    </row>
    <row r="19" spans="1:4" s="2" customFormat="1" ht="4.5" customHeight="1" x14ac:dyDescent="0.2">
      <c r="B19" s="22"/>
      <c r="C19" s="23"/>
    </row>
    <row r="20" spans="1:4" s="100" customFormat="1" ht="28.5" customHeight="1" x14ac:dyDescent="0.2">
      <c r="A20" s="306" t="s">
        <v>122</v>
      </c>
      <c r="B20" s="306"/>
      <c r="C20" s="305" t="s">
        <v>106</v>
      </c>
    </row>
    <row r="21" spans="1:4" s="100" customFormat="1" ht="78" customHeight="1" x14ac:dyDescent="0.2">
      <c r="C21" s="305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304" t="s">
        <v>39</v>
      </c>
      <c r="C23" s="304"/>
      <c r="D23" s="23"/>
    </row>
    <row r="24" spans="1:4" ht="15.75" x14ac:dyDescent="0.2">
      <c r="A24" s="22"/>
      <c r="B24" s="304"/>
      <c r="C24" s="304"/>
      <c r="D24" s="23"/>
    </row>
    <row r="25" spans="1:4" ht="15" x14ac:dyDescent="0.2">
      <c r="A25" s="22"/>
      <c r="B25" s="31" t="s">
        <v>26</v>
      </c>
      <c r="C25" s="31" t="s">
        <v>32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27</v>
      </c>
      <c r="C27" s="31" t="s">
        <v>28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29</v>
      </c>
      <c r="C29" s="31" t="s">
        <v>30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27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42" hidden="1" customWidth="1"/>
    <col min="26" max="27" width="5.28515625" style="42" hidden="1" customWidth="1"/>
    <col min="28" max="28" width="5" style="42" hidden="1" customWidth="1"/>
    <col min="29" max="30" width="4.140625" style="42" hidden="1" customWidth="1"/>
    <col min="31" max="31" width="4.28515625" style="42" hidden="1" customWidth="1"/>
    <col min="32" max="32" width="11.42578125" style="42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308" t="s">
        <v>125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39"/>
      <c r="N2" s="139"/>
      <c r="O2" s="139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15"/>
    </row>
    <row r="5" spans="1:34" ht="5.0999999999999996" customHeight="1" x14ac:dyDescent="0.2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15"/>
      <c r="T6" s="43"/>
    </row>
    <row r="7" spans="1:34" ht="5.0999999999999996" customHeight="1" x14ac:dyDescent="0.2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">
      <c r="A8" s="13"/>
      <c r="B8" s="16" t="s">
        <v>4</v>
      </c>
      <c r="C8" s="310" t="s">
        <v>110</v>
      </c>
      <c r="D8" s="310"/>
      <c r="E8" s="310"/>
      <c r="F8" s="310"/>
      <c r="G8" s="310"/>
      <c r="H8" s="310"/>
      <c r="I8" s="310"/>
      <c r="J8" s="310"/>
      <c r="K8" s="310"/>
      <c r="L8" s="310"/>
      <c r="M8" s="140"/>
      <c r="N8" s="140"/>
      <c r="O8" s="140"/>
      <c r="P8" s="17"/>
    </row>
    <row r="9" spans="1:34" ht="5.0999999999999996" customHeight="1" x14ac:dyDescent="0.2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7</v>
      </c>
      <c r="C10" s="311" t="s">
        <v>6</v>
      </c>
      <c r="D10" s="311"/>
      <c r="E10" s="311"/>
      <c r="F10" s="311"/>
      <c r="G10" s="311"/>
      <c r="H10" s="311"/>
      <c r="I10" s="311"/>
      <c r="J10" s="311"/>
      <c r="K10" s="311"/>
      <c r="L10" s="311"/>
      <c r="M10" s="141"/>
      <c r="N10" s="141"/>
      <c r="O10" s="141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138"/>
      <c r="N12" s="138"/>
      <c r="O12" s="138"/>
      <c r="P12" s="15"/>
    </row>
    <row r="13" spans="1:34" ht="20.25" customHeight="1" x14ac:dyDescent="0.2">
      <c r="A13" s="13"/>
      <c r="B13" s="16" t="s">
        <v>35</v>
      </c>
      <c r="C13" s="307" t="s">
        <v>25</v>
      </c>
      <c r="D13" s="307"/>
      <c r="E13" s="307"/>
      <c r="F13" s="307"/>
      <c r="G13" s="307"/>
      <c r="H13" s="307"/>
      <c r="I13" s="307"/>
      <c r="J13" s="307"/>
      <c r="K13" s="307"/>
      <c r="L13" s="307"/>
      <c r="M13" s="138"/>
      <c r="N13" s="138"/>
      <c r="O13" s="138"/>
      <c r="P13" s="15"/>
    </row>
    <row r="14" spans="1:34" ht="15" customHeight="1" x14ac:dyDescent="0.2">
      <c r="A14" s="13"/>
      <c r="B14" s="16" t="s">
        <v>33</v>
      </c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15"/>
      <c r="W14" s="2" t="str">
        <f>IFERROR(IF(#REF!="P4",AVERAGE(E18:K18)),"")</f>
        <v/>
      </c>
      <c r="Y14" s="332" t="s">
        <v>22</v>
      </c>
      <c r="Z14" s="332"/>
      <c r="AA14" s="332"/>
      <c r="AB14" s="332"/>
      <c r="AC14" s="332"/>
      <c r="AD14" s="332"/>
      <c r="AE14" s="332"/>
      <c r="AG14" s="321" t="s">
        <v>63</v>
      </c>
      <c r="AH14" s="322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">
      <c r="A16" s="13"/>
      <c r="B16" s="323" t="s">
        <v>0</v>
      </c>
      <c r="C16" s="325" t="s">
        <v>1</v>
      </c>
      <c r="D16" s="325" t="s">
        <v>64</v>
      </c>
      <c r="E16" s="327" t="s">
        <v>21</v>
      </c>
      <c r="F16" s="327"/>
      <c r="G16" s="327"/>
      <c r="H16" s="327"/>
      <c r="I16" s="327"/>
      <c r="J16" s="327"/>
      <c r="K16" s="327"/>
      <c r="L16" s="328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25">
      <c r="A17" s="13"/>
      <c r="B17" s="324"/>
      <c r="C17" s="326"/>
      <c r="D17" s="326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29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5" x14ac:dyDescent="0.2">
      <c r="A18" s="13"/>
      <c r="B18" s="3">
        <v>1</v>
      </c>
      <c r="C18" s="33"/>
      <c r="D18" s="49"/>
      <c r="E18" s="6"/>
      <c r="F18" s="6"/>
      <c r="G18" s="6"/>
      <c r="H18" s="6"/>
      <c r="I18" s="6"/>
      <c r="J18" s="6"/>
      <c r="K18" s="6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5" x14ac:dyDescent="0.2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5" x14ac:dyDescent="0.2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5" x14ac:dyDescent="0.2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128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5" x14ac:dyDescent="0.2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5" x14ac:dyDescent="0.2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5" x14ac:dyDescent="0.2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5" x14ac:dyDescent="0.2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5" x14ac:dyDescent="0.2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5" x14ac:dyDescent="0.2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5" x14ac:dyDescent="0.2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5" x14ac:dyDescent="0.2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5" x14ac:dyDescent="0.2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5" x14ac:dyDescent="0.2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5" x14ac:dyDescent="0.2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5" x14ac:dyDescent="0.2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5" x14ac:dyDescent="0.2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5" x14ac:dyDescent="0.2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5" x14ac:dyDescent="0.2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5" x14ac:dyDescent="0.2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5" x14ac:dyDescent="0.2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5" x14ac:dyDescent="0.2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25" thickBot="1" x14ac:dyDescent="0.25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5" x14ac:dyDescent="0.2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5" x14ac:dyDescent="0.2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5" x14ac:dyDescent="0.2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5" x14ac:dyDescent="0.2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5" x14ac:dyDescent="0.2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5" x14ac:dyDescent="0.2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5" x14ac:dyDescent="0.2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5" x14ac:dyDescent="0.2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5" x14ac:dyDescent="0.2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5" x14ac:dyDescent="0.2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25" thickBot="1" x14ac:dyDescent="0.25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5" thickBot="1" x14ac:dyDescent="0.25">
      <c r="A53" s="13"/>
      <c r="B53" s="339" t="s">
        <v>23</v>
      </c>
      <c r="C53" s="340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25" thickBot="1" x14ac:dyDescent="0.25">
      <c r="A54" s="13"/>
      <c r="B54" s="341" t="s">
        <v>24</v>
      </c>
      <c r="C54" s="342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43" t="s">
        <v>91</v>
      </c>
      <c r="Z54" s="343"/>
      <c r="AA54" s="330" t="str">
        <f>IFERROR(AVERAGE(Y18:AE52),"")</f>
        <v/>
      </c>
      <c r="AB54" s="331"/>
      <c r="AF54" s="42" t="s">
        <v>66</v>
      </c>
      <c r="AG54" s="74" t="str">
        <f>IFERROR(AVERAGE(AG18:AG52),"")</f>
        <v/>
      </c>
    </row>
    <row r="55" spans="1:51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">
      <c r="A56" s="344"/>
      <c r="B56" s="313" t="s">
        <v>129</v>
      </c>
      <c r="C56" s="313"/>
      <c r="D56" s="313"/>
      <c r="E56" s="313"/>
      <c r="F56" s="313"/>
      <c r="G56" s="313"/>
      <c r="H56" s="313"/>
      <c r="I56" s="313"/>
      <c r="J56" s="314"/>
      <c r="K56" s="345" t="str">
        <f>IF(COUNTBLANK(L18:L52)&lt;35,COUNT(L18:L52),"")</f>
        <v/>
      </c>
      <c r="L56" s="346"/>
      <c r="M56" s="246"/>
      <c r="N56" s="246"/>
      <c r="O56" s="246"/>
      <c r="P56" s="28"/>
      <c r="Q56" s="235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1"/>
      <c r="AY56" s="35"/>
    </row>
    <row r="57" spans="1:51" s="42" customFormat="1" x14ac:dyDescent="0.2">
      <c r="A57" s="344"/>
      <c r="B57" s="313"/>
      <c r="C57" s="313"/>
      <c r="D57" s="313"/>
      <c r="E57" s="313"/>
      <c r="F57" s="313"/>
      <c r="G57" s="313"/>
      <c r="H57" s="313"/>
      <c r="I57" s="313"/>
      <c r="J57" s="314"/>
      <c r="K57" s="347"/>
      <c r="L57" s="348"/>
      <c r="M57" s="246"/>
      <c r="N57" s="246"/>
      <c r="O57" s="246"/>
      <c r="P57" s="28"/>
      <c r="Q57" s="235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30"/>
      <c r="AG57" s="230"/>
      <c r="AH57" s="232"/>
      <c r="AI57" s="232"/>
      <c r="AJ57" s="232"/>
      <c r="AK57" s="232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Y57" s="35"/>
    </row>
    <row r="58" spans="1:51" s="42" customFormat="1" ht="3.75" customHeight="1" x14ac:dyDescent="0.2">
      <c r="A58" s="13"/>
      <c r="B58" s="236"/>
      <c r="C58" s="236"/>
      <c r="D58" s="236"/>
      <c r="E58" s="236"/>
      <c r="F58" s="236"/>
      <c r="G58" s="236"/>
      <c r="H58" s="236"/>
      <c r="I58" s="236"/>
      <c r="J58" s="236"/>
      <c r="K58" s="237"/>
      <c r="L58" s="237"/>
      <c r="M58" s="246"/>
      <c r="N58" s="246"/>
      <c r="O58" s="246"/>
      <c r="P58" s="28"/>
      <c r="Q58" s="235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30"/>
      <c r="AG58" s="230"/>
      <c r="AH58" s="232"/>
      <c r="AI58" s="232"/>
      <c r="AJ58" s="232"/>
      <c r="AK58" s="232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Y58" s="35"/>
    </row>
    <row r="59" spans="1:51" s="42" customFormat="1" ht="24" customHeight="1" x14ac:dyDescent="0.2">
      <c r="A59" s="13"/>
      <c r="B59" s="294"/>
      <c r="C59" s="294"/>
      <c r="D59" s="238"/>
      <c r="E59" s="295" t="s">
        <v>143</v>
      </c>
      <c r="F59" s="236" t="s">
        <v>67</v>
      </c>
      <c r="G59" s="349" t="str">
        <f>IF(COUNTBLANK(L18:L52)&lt;35,COUNTIF(D18:D52,"m"),"")</f>
        <v/>
      </c>
      <c r="H59" s="350"/>
      <c r="I59" s="236"/>
      <c r="J59" s="239" t="s">
        <v>69</v>
      </c>
      <c r="K59" s="351" t="str">
        <f>IF(COUNTBLANK(L18:L52)&lt;35,COUNTIF(D18:D52,"w"),"")</f>
        <v/>
      </c>
      <c r="L59" s="352"/>
      <c r="M59" s="246"/>
      <c r="N59" s="246"/>
      <c r="O59" s="246"/>
      <c r="P59" s="28"/>
      <c r="Q59" s="235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236"/>
      <c r="K60" s="238"/>
      <c r="L60" s="238"/>
      <c r="M60" s="246"/>
      <c r="N60" s="246"/>
      <c r="O60" s="246"/>
      <c r="P60" s="28"/>
      <c r="Q60" s="235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s="42" customFormat="1" ht="1.5" customHeight="1" x14ac:dyDescent="0.2">
      <c r="A61" s="13"/>
      <c r="B61" s="240"/>
      <c r="C61" s="240"/>
      <c r="D61" s="240"/>
      <c r="E61" s="240"/>
      <c r="F61" s="240"/>
      <c r="G61" s="240"/>
      <c r="H61" s="240"/>
      <c r="I61" s="240"/>
      <c r="J61" s="240"/>
      <c r="K61" s="18"/>
      <c r="L61" s="18"/>
      <c r="M61" s="246"/>
      <c r="N61" s="246"/>
      <c r="O61" s="246"/>
      <c r="P61" s="28"/>
      <c r="Q61" s="235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</row>
    <row r="62" spans="1:51" s="42" customFormat="1" x14ac:dyDescent="0.2">
      <c r="A62" s="13"/>
      <c r="B62" s="313" t="s">
        <v>130</v>
      </c>
      <c r="C62" s="313"/>
      <c r="D62" s="313"/>
      <c r="E62" s="313"/>
      <c r="F62" s="313"/>
      <c r="G62" s="313"/>
      <c r="H62" s="313"/>
      <c r="I62" s="313"/>
      <c r="J62" s="314"/>
      <c r="K62" s="335" t="str">
        <f>IF(COUNT(E18:K52)&gt;0,AVERAGE(E18:K52),"")</f>
        <v/>
      </c>
      <c r="L62" s="336"/>
      <c r="M62" s="246"/>
      <c r="N62" s="246"/>
      <c r="O62" s="246"/>
      <c r="P62" s="28"/>
      <c r="Q62" s="235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30"/>
      <c r="AG62" s="233"/>
      <c r="AH62" s="39"/>
      <c r="AI62" s="36"/>
      <c r="AJ62" s="36"/>
      <c r="AK62" s="36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</row>
    <row r="63" spans="1:51" s="42" customFormat="1" x14ac:dyDescent="0.2">
      <c r="A63" s="13"/>
      <c r="B63" s="313"/>
      <c r="C63" s="313"/>
      <c r="D63" s="313"/>
      <c r="E63" s="313"/>
      <c r="F63" s="313"/>
      <c r="G63" s="313"/>
      <c r="H63" s="313"/>
      <c r="I63" s="313"/>
      <c r="J63" s="314"/>
      <c r="K63" s="337"/>
      <c r="L63" s="338"/>
      <c r="M63" s="246"/>
      <c r="N63" s="246"/>
      <c r="O63" s="246"/>
      <c r="P63" s="28"/>
      <c r="Q63" s="235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30"/>
      <c r="AG63" s="233"/>
      <c r="AH63" s="39"/>
      <c r="AI63" s="39"/>
      <c r="AJ63" s="39"/>
      <c r="AK63" s="39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</row>
    <row r="64" spans="1:51" s="42" customFormat="1" ht="3" customHeight="1" x14ac:dyDescent="0.2">
      <c r="A64" s="13"/>
      <c r="B64" s="240"/>
      <c r="C64" s="240"/>
      <c r="D64" s="240"/>
      <c r="E64" s="240"/>
      <c r="F64" s="240"/>
      <c r="G64" s="240"/>
      <c r="H64" s="240"/>
      <c r="I64" s="240"/>
      <c r="J64" s="240"/>
      <c r="K64" s="20"/>
      <c r="L64" s="20"/>
      <c r="M64" s="246"/>
      <c r="N64" s="246"/>
      <c r="O64" s="246"/>
      <c r="P64" s="28"/>
      <c r="Q64" s="235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30"/>
      <c r="AG64" s="233"/>
      <c r="AH64" s="39"/>
      <c r="AI64" s="39"/>
      <c r="AJ64" s="39"/>
      <c r="AK64" s="39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</row>
    <row r="65" spans="1:47" s="42" customFormat="1" x14ac:dyDescent="0.2">
      <c r="A65" s="13"/>
      <c r="B65" s="313" t="s">
        <v>131</v>
      </c>
      <c r="C65" s="313"/>
      <c r="D65" s="313"/>
      <c r="E65" s="313"/>
      <c r="F65" s="313"/>
      <c r="G65" s="313"/>
      <c r="H65" s="313"/>
      <c r="I65" s="313"/>
      <c r="J65" s="314"/>
      <c r="K65" s="335" t="str">
        <f>$AA$54</f>
        <v/>
      </c>
      <c r="L65" s="336"/>
      <c r="M65" s="246"/>
      <c r="N65" s="246"/>
      <c r="O65" s="246"/>
      <c r="P65" s="28"/>
      <c r="Q65" s="235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30"/>
      <c r="AG65" s="233"/>
      <c r="AH65" s="39"/>
      <c r="AI65" s="36"/>
      <c r="AJ65" s="36"/>
      <c r="AK65" s="3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</row>
    <row r="66" spans="1:47" s="42" customFormat="1" x14ac:dyDescent="0.2">
      <c r="A66" s="13"/>
      <c r="B66" s="313"/>
      <c r="C66" s="313"/>
      <c r="D66" s="313"/>
      <c r="E66" s="313"/>
      <c r="F66" s="313"/>
      <c r="G66" s="313"/>
      <c r="H66" s="313"/>
      <c r="I66" s="313"/>
      <c r="J66" s="314"/>
      <c r="K66" s="337"/>
      <c r="L66" s="338"/>
      <c r="M66" s="246"/>
      <c r="N66" s="246"/>
      <c r="O66" s="246"/>
      <c r="P66" s="28"/>
      <c r="Q66" s="235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</row>
    <row r="67" spans="1:47" s="42" customFormat="1" ht="3" customHeight="1" x14ac:dyDescent="0.2">
      <c r="A67" s="13"/>
      <c r="B67" s="240"/>
      <c r="C67" s="240"/>
      <c r="D67" s="240"/>
      <c r="E67" s="240"/>
      <c r="F67" s="240"/>
      <c r="G67" s="240"/>
      <c r="H67" s="240"/>
      <c r="I67" s="240"/>
      <c r="J67" s="240"/>
      <c r="K67" s="27"/>
      <c r="L67" s="27"/>
      <c r="M67" s="246"/>
      <c r="N67" s="246"/>
      <c r="O67" s="246"/>
      <c r="P67" s="28"/>
      <c r="Q67" s="235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">
      <c r="A68" s="13"/>
      <c r="B68" s="313" t="s">
        <v>132</v>
      </c>
      <c r="C68" s="313"/>
      <c r="D68" s="313"/>
      <c r="E68" s="313"/>
      <c r="F68" s="313"/>
      <c r="G68" s="313"/>
      <c r="H68" s="313"/>
      <c r="I68" s="313"/>
      <c r="J68" s="314"/>
      <c r="K68" s="335" t="str">
        <f>IF(COUNT(L18:L52)=0,"",(SUM(L18:L52)/COUNT(L18:L52)))</f>
        <v/>
      </c>
      <c r="L68" s="336"/>
      <c r="M68" s="246"/>
      <c r="N68" s="246"/>
      <c r="O68" s="246"/>
      <c r="P68" s="28"/>
      <c r="Q68" s="235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">
      <c r="A69" s="13"/>
      <c r="B69" s="313"/>
      <c r="C69" s="313"/>
      <c r="D69" s="313"/>
      <c r="E69" s="313"/>
      <c r="F69" s="313"/>
      <c r="G69" s="313"/>
      <c r="H69" s="313"/>
      <c r="I69" s="313"/>
      <c r="J69" s="314"/>
      <c r="K69" s="337"/>
      <c r="L69" s="338"/>
      <c r="M69" s="246"/>
      <c r="N69" s="246"/>
      <c r="O69" s="246"/>
      <c r="P69" s="28"/>
      <c r="Q69" s="235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6"/>
      <c r="N70" s="246"/>
      <c r="O70" s="246"/>
      <c r="P70" s="28"/>
      <c r="Q70" s="235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">
      <c r="A71" s="77"/>
      <c r="B71" s="241"/>
      <c r="C71" s="242"/>
      <c r="D71" s="75"/>
      <c r="E71" s="242" t="s">
        <v>144</v>
      </c>
      <c r="F71" s="242" t="s">
        <v>67</v>
      </c>
      <c r="G71" s="333" t="str">
        <f>IFERROR(AVERAGEIF($D$18:$D$52,"m",$L$18:$L$52),"")</f>
        <v/>
      </c>
      <c r="H71" s="334"/>
      <c r="I71" s="242"/>
      <c r="J71" s="243" t="s">
        <v>69</v>
      </c>
      <c r="K71" s="333" t="str">
        <f>IFERROR(AVERAGEIF($D$18:$D$52,"w",$L$18:$L$52),"")</f>
        <v/>
      </c>
      <c r="L71" s="334"/>
      <c r="M71" s="246"/>
      <c r="N71" s="246"/>
      <c r="O71" s="246"/>
      <c r="P71" s="28"/>
      <c r="Q71" s="235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4"/>
      <c r="L72" s="244"/>
      <c r="M72" s="246"/>
      <c r="N72" s="246"/>
      <c r="O72" s="246"/>
      <c r="P72" s="28"/>
      <c r="Q72" s="235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">
      <c r="A73" s="234"/>
      <c r="B73" s="313" t="s">
        <v>133</v>
      </c>
      <c r="C73" s="313"/>
      <c r="D73" s="313"/>
      <c r="E73" s="313"/>
      <c r="F73" s="313"/>
      <c r="G73" s="313"/>
      <c r="H73" s="313"/>
      <c r="I73" s="313"/>
      <c r="J73" s="314"/>
      <c r="K73" s="315" t="str">
        <f>IF(COUNT(L18:L52)&gt;0,COUNTIF(L18:L52,"&lt;5"),"")</f>
        <v/>
      </c>
      <c r="L73" s="316"/>
      <c r="M73" s="246"/>
      <c r="N73" s="246"/>
      <c r="O73" s="246"/>
      <c r="P73" s="28"/>
      <c r="Q73" s="235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">
      <c r="A74" s="234"/>
      <c r="B74" s="313"/>
      <c r="C74" s="313"/>
      <c r="D74" s="313"/>
      <c r="E74" s="313"/>
      <c r="F74" s="313"/>
      <c r="G74" s="313"/>
      <c r="H74" s="313"/>
      <c r="I74" s="313"/>
      <c r="J74" s="314"/>
      <c r="K74" s="317"/>
      <c r="L74" s="318"/>
      <c r="M74" s="246"/>
      <c r="N74" s="246"/>
      <c r="O74" s="246"/>
      <c r="P74" s="28"/>
      <c r="Q74" s="235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">
      <c r="A75" s="234"/>
      <c r="B75" s="313"/>
      <c r="C75" s="313"/>
      <c r="D75" s="313"/>
      <c r="E75" s="313"/>
      <c r="F75" s="313"/>
      <c r="G75" s="313"/>
      <c r="H75" s="313"/>
      <c r="I75" s="313"/>
      <c r="J75" s="314"/>
      <c r="K75" s="319"/>
      <c r="L75" s="320"/>
      <c r="M75" s="246"/>
      <c r="N75" s="246"/>
      <c r="O75" s="246"/>
      <c r="P75" s="28"/>
      <c r="Q75" s="235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5"/>
      <c r="M76" s="246"/>
      <c r="N76" s="246"/>
      <c r="O76" s="246"/>
      <c r="P76" s="28"/>
      <c r="Q76" s="235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">
      <c r="A77" s="234"/>
      <c r="B77" s="313" t="s">
        <v>134</v>
      </c>
      <c r="C77" s="313"/>
      <c r="D77" s="313"/>
      <c r="E77" s="313"/>
      <c r="F77" s="313"/>
      <c r="G77" s="313"/>
      <c r="H77" s="313"/>
      <c r="I77" s="313"/>
      <c r="J77" s="314"/>
      <c r="K77" s="315" t="str">
        <f>IF(COUNT(L18:L52)&gt;0,COUNTIF(L18:L52,"&gt;9"),"")</f>
        <v/>
      </c>
      <c r="L77" s="316"/>
      <c r="M77" s="246"/>
      <c r="N77" s="246"/>
      <c r="O77" s="246"/>
      <c r="P77" s="28"/>
      <c r="Q77" s="235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">
      <c r="A78" s="234"/>
      <c r="B78" s="313"/>
      <c r="C78" s="313"/>
      <c r="D78" s="313"/>
      <c r="E78" s="313"/>
      <c r="F78" s="313"/>
      <c r="G78" s="313"/>
      <c r="H78" s="313"/>
      <c r="I78" s="313"/>
      <c r="J78" s="314"/>
      <c r="K78" s="317"/>
      <c r="L78" s="318"/>
      <c r="M78" s="246"/>
      <c r="N78" s="246"/>
      <c r="O78" s="246"/>
      <c r="P78" s="28"/>
      <c r="Q78" s="235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">
      <c r="A79" s="234"/>
      <c r="B79" s="313"/>
      <c r="C79" s="313"/>
      <c r="D79" s="313"/>
      <c r="E79" s="313"/>
      <c r="F79" s="313"/>
      <c r="G79" s="313"/>
      <c r="H79" s="313"/>
      <c r="I79" s="313"/>
      <c r="J79" s="314"/>
      <c r="K79" s="319"/>
      <c r="L79" s="320"/>
      <c r="M79" s="246"/>
      <c r="N79" s="246"/>
      <c r="O79" s="246"/>
      <c r="P79" s="28"/>
      <c r="Q79" s="235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25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sheetProtection password="D124" sheet="1" objects="1" scenarios="1" selectLockedCells="1"/>
  <mergeCells count="36">
    <mergeCell ref="A56:A57"/>
    <mergeCell ref="B56:J57"/>
    <mergeCell ref="K56:L57"/>
    <mergeCell ref="G59:H59"/>
    <mergeCell ref="K59:L59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9" customWidth="1"/>
    <col min="2" max="2" width="21.28515625" style="119" customWidth="1"/>
    <col min="3" max="3" width="12.5703125" style="119" customWidth="1"/>
    <col min="4" max="4" width="12" style="119" customWidth="1"/>
    <col min="5" max="5" width="11.42578125" style="119" customWidth="1"/>
    <col min="6" max="6" width="12.140625" style="119" customWidth="1"/>
    <col min="7" max="8" width="12.28515625" style="119" customWidth="1"/>
    <col min="9" max="9" width="12.5703125" style="119" customWidth="1"/>
    <col min="10" max="10" width="12.42578125" style="119" customWidth="1"/>
    <col min="11" max="12" width="12.28515625" style="119" customWidth="1"/>
    <col min="13" max="13" width="12.7109375" style="119" customWidth="1"/>
    <col min="14" max="14" width="12.85546875" style="119" customWidth="1"/>
    <col min="15" max="15" width="0.42578125" style="119" customWidth="1"/>
    <col min="16" max="16383" width="11.42578125" style="119" hidden="1"/>
    <col min="16384" max="16384" width="0.42578125" style="119" hidden="1"/>
  </cols>
  <sheetData>
    <row r="1" spans="1:17" ht="15.75" customHeight="1" thickTop="1" x14ac:dyDescent="0.2">
      <c r="A1" s="356" t="s">
        <v>107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8"/>
    </row>
    <row r="2" spans="1:17" ht="23.25" customHeight="1" thickBot="1" x14ac:dyDescent="0.25">
      <c r="A2" s="359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1"/>
    </row>
    <row r="3" spans="1:17" ht="39.75" customHeight="1" thickTop="1" x14ac:dyDescent="0.2">
      <c r="A3" s="362" t="s">
        <v>42</v>
      </c>
      <c r="B3" s="363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4" t="s">
        <v>53</v>
      </c>
      <c r="N3" s="366" t="s">
        <v>54</v>
      </c>
    </row>
    <row r="4" spans="1:17" x14ac:dyDescent="0.2">
      <c r="A4" s="368" t="s">
        <v>55</v>
      </c>
      <c r="B4" s="369"/>
      <c r="C4" s="370">
        <v>1</v>
      </c>
      <c r="D4" s="354">
        <v>0.6</v>
      </c>
      <c r="E4" s="354">
        <v>0.4</v>
      </c>
      <c r="F4" s="374">
        <v>1</v>
      </c>
      <c r="G4" s="354">
        <v>0.6</v>
      </c>
      <c r="H4" s="354">
        <v>0.4</v>
      </c>
      <c r="I4" s="355"/>
      <c r="J4" s="355"/>
      <c r="K4" s="123"/>
      <c r="L4" s="372">
        <v>1</v>
      </c>
      <c r="M4" s="365"/>
      <c r="N4" s="367"/>
    </row>
    <row r="5" spans="1:17" ht="17.25" customHeight="1" x14ac:dyDescent="0.2">
      <c r="A5" s="368"/>
      <c r="B5" s="369"/>
      <c r="C5" s="371"/>
      <c r="D5" s="355"/>
      <c r="E5" s="354"/>
      <c r="F5" s="374"/>
      <c r="G5" s="354"/>
      <c r="H5" s="135">
        <v>0.3</v>
      </c>
      <c r="I5" s="135">
        <v>0.4</v>
      </c>
      <c r="J5" s="135">
        <v>0.3</v>
      </c>
      <c r="K5" s="135">
        <v>1</v>
      </c>
      <c r="L5" s="373"/>
      <c r="M5" s="365"/>
      <c r="N5" s="367"/>
    </row>
    <row r="6" spans="1:17" ht="27.75" customHeight="1" x14ac:dyDescent="0.2">
      <c r="A6" s="368" t="s">
        <v>56</v>
      </c>
      <c r="B6" s="369"/>
      <c r="C6" s="124">
        <v>0.2</v>
      </c>
      <c r="D6" s="375"/>
      <c r="E6" s="375"/>
      <c r="F6" s="124">
        <v>0.25</v>
      </c>
      <c r="G6" s="375"/>
      <c r="H6" s="375"/>
      <c r="I6" s="375"/>
      <c r="J6" s="375"/>
      <c r="K6" s="375"/>
      <c r="L6" s="125">
        <v>0.55000000000000004</v>
      </c>
      <c r="M6" s="365"/>
      <c r="N6" s="367"/>
    </row>
    <row r="7" spans="1:17" ht="19.5" customHeight="1" x14ac:dyDescent="0.2">
      <c r="A7" s="126" t="s">
        <v>57</v>
      </c>
      <c r="B7" s="127" t="s">
        <v>1</v>
      </c>
      <c r="C7" s="353" t="s">
        <v>58</v>
      </c>
      <c r="D7" s="353"/>
      <c r="E7" s="353"/>
      <c r="F7" s="128"/>
      <c r="G7" s="353" t="s">
        <v>58</v>
      </c>
      <c r="H7" s="353"/>
      <c r="I7" s="353"/>
      <c r="J7" s="353"/>
      <c r="K7" s="353"/>
      <c r="L7" s="129"/>
      <c r="M7" s="365"/>
      <c r="N7" s="367"/>
    </row>
    <row r="8" spans="1:17" ht="15.75" customHeight="1" x14ac:dyDescent="0.2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>IF(COUNTBLANK(D8:E8)=0,IF(AND(D8*$D$4+E8*$E$4&gt;3,E8*D8=0),3,D8*$D$4+E8*$E$4),"")</f>
        <v/>
      </c>
      <c r="G8" s="111"/>
      <c r="H8" s="111"/>
      <c r="I8" s="111"/>
      <c r="J8" s="111"/>
      <c r="K8" s="115" t="str">
        <f t="shared" ref="K8:K42" si="0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1">IF(COUNTBLANK(C8:L8)=0,SUM(C8*$C$6)+(F8*$F$6)+(L8*$L$6),"")</f>
        <v/>
      </c>
      <c r="N8" s="116" t="str">
        <f t="shared" ref="N8:N42" si="2">IF(M8="","",ROUND(M8,0))</f>
        <v/>
      </c>
      <c r="Q8" s="119">
        <v>0</v>
      </c>
    </row>
    <row r="9" spans="1:17" ht="15.75" customHeight="1" x14ac:dyDescent="0.2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ref="F9:F42" si="3">IF(COUNTBLANK(D9:E9)=0,IF(AND(D9*$D$4+E9*$E$4&gt;3,E9*D9=0),3,D9*$D$4+E9*$E$4),"")</f>
        <v/>
      </c>
      <c r="G9" s="111"/>
      <c r="H9" s="111"/>
      <c r="I9" s="111"/>
      <c r="J9" s="111"/>
      <c r="K9" s="115" t="str">
        <f t="shared" si="0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1"/>
        <v/>
      </c>
      <c r="N9" s="116" t="str">
        <f t="shared" si="2"/>
        <v/>
      </c>
      <c r="Q9" s="119">
        <v>1</v>
      </c>
    </row>
    <row r="10" spans="1:17" ht="15.75" customHeight="1" x14ac:dyDescent="0.2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3"/>
        <v/>
      </c>
      <c r="G10" s="111"/>
      <c r="H10" s="111"/>
      <c r="I10" s="111"/>
      <c r="J10" s="111"/>
      <c r="K10" s="115" t="str">
        <f t="shared" si="0"/>
        <v/>
      </c>
      <c r="L10" s="113" t="str">
        <f t="shared" si="4"/>
        <v/>
      </c>
      <c r="M10" s="115" t="str">
        <f t="shared" si="1"/>
        <v/>
      </c>
      <c r="N10" s="116" t="str">
        <f t="shared" si="2"/>
        <v/>
      </c>
      <c r="Q10" s="119">
        <v>2</v>
      </c>
    </row>
    <row r="11" spans="1:17" ht="15.75" customHeight="1" x14ac:dyDescent="0.2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3"/>
        <v/>
      </c>
      <c r="G11" s="111"/>
      <c r="H11" s="111"/>
      <c r="I11" s="111"/>
      <c r="J11" s="111"/>
      <c r="K11" s="115" t="str">
        <f t="shared" si="0"/>
        <v/>
      </c>
      <c r="L11" s="113" t="str">
        <f t="shared" si="4"/>
        <v/>
      </c>
      <c r="M11" s="115" t="str">
        <f t="shared" si="1"/>
        <v/>
      </c>
      <c r="N11" s="116" t="str">
        <f t="shared" si="2"/>
        <v/>
      </c>
      <c r="Q11" s="119">
        <v>3</v>
      </c>
    </row>
    <row r="12" spans="1:17" ht="15.75" customHeight="1" x14ac:dyDescent="0.2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3"/>
        <v/>
      </c>
      <c r="G12" s="111"/>
      <c r="H12" s="111"/>
      <c r="I12" s="111"/>
      <c r="J12" s="111"/>
      <c r="K12" s="115" t="str">
        <f t="shared" si="0"/>
        <v/>
      </c>
      <c r="L12" s="113" t="str">
        <f t="shared" si="4"/>
        <v/>
      </c>
      <c r="M12" s="115" t="str">
        <f t="shared" si="1"/>
        <v/>
      </c>
      <c r="N12" s="116" t="str">
        <f t="shared" si="2"/>
        <v/>
      </c>
      <c r="Q12" s="119">
        <v>4</v>
      </c>
    </row>
    <row r="13" spans="1:17" ht="15.75" customHeight="1" x14ac:dyDescent="0.2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3"/>
        <v/>
      </c>
      <c r="G13" s="111"/>
      <c r="H13" s="111"/>
      <c r="I13" s="111"/>
      <c r="J13" s="111"/>
      <c r="K13" s="115" t="str">
        <f t="shared" si="0"/>
        <v/>
      </c>
      <c r="L13" s="113" t="str">
        <f t="shared" si="4"/>
        <v/>
      </c>
      <c r="M13" s="115" t="str">
        <f t="shared" si="1"/>
        <v/>
      </c>
      <c r="N13" s="116" t="str">
        <f t="shared" si="2"/>
        <v/>
      </c>
      <c r="Q13" s="119">
        <v>5</v>
      </c>
    </row>
    <row r="14" spans="1:17" ht="15.75" customHeight="1" x14ac:dyDescent="0.2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3"/>
        <v/>
      </c>
      <c r="G14" s="111"/>
      <c r="H14" s="111"/>
      <c r="I14" s="111"/>
      <c r="J14" s="111"/>
      <c r="K14" s="115" t="str">
        <f t="shared" si="0"/>
        <v/>
      </c>
      <c r="L14" s="113" t="str">
        <f t="shared" si="4"/>
        <v/>
      </c>
      <c r="M14" s="115" t="str">
        <f t="shared" si="1"/>
        <v/>
      </c>
      <c r="N14" s="116" t="str">
        <f t="shared" si="2"/>
        <v/>
      </c>
      <c r="Q14" s="119">
        <v>6</v>
      </c>
    </row>
    <row r="15" spans="1:17" ht="15.75" customHeight="1" x14ac:dyDescent="0.2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3"/>
        <v/>
      </c>
      <c r="G15" s="111"/>
      <c r="H15" s="111"/>
      <c r="I15" s="111"/>
      <c r="J15" s="111"/>
      <c r="K15" s="115" t="str">
        <f t="shared" si="0"/>
        <v/>
      </c>
      <c r="L15" s="113" t="str">
        <f t="shared" si="4"/>
        <v/>
      </c>
      <c r="M15" s="115" t="str">
        <f t="shared" si="1"/>
        <v/>
      </c>
      <c r="N15" s="116" t="str">
        <f t="shared" si="2"/>
        <v/>
      </c>
      <c r="Q15" s="119">
        <v>7</v>
      </c>
    </row>
    <row r="16" spans="1:17" ht="15.75" customHeight="1" x14ac:dyDescent="0.2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3"/>
        <v/>
      </c>
      <c r="G16" s="111"/>
      <c r="H16" s="111"/>
      <c r="I16" s="111"/>
      <c r="J16" s="111"/>
      <c r="K16" s="115" t="str">
        <f t="shared" si="0"/>
        <v/>
      </c>
      <c r="L16" s="113" t="str">
        <f t="shared" si="4"/>
        <v/>
      </c>
      <c r="M16" s="115" t="str">
        <f t="shared" si="1"/>
        <v/>
      </c>
      <c r="N16" s="116" t="str">
        <f t="shared" si="2"/>
        <v/>
      </c>
      <c r="Q16" s="119">
        <v>8</v>
      </c>
    </row>
    <row r="17" spans="1:17" ht="15.75" customHeight="1" x14ac:dyDescent="0.2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3"/>
        <v/>
      </c>
      <c r="G17" s="111"/>
      <c r="H17" s="111"/>
      <c r="I17" s="111"/>
      <c r="J17" s="111"/>
      <c r="K17" s="115" t="str">
        <f t="shared" si="0"/>
        <v/>
      </c>
      <c r="L17" s="113" t="str">
        <f t="shared" si="4"/>
        <v/>
      </c>
      <c r="M17" s="115" t="str">
        <f t="shared" si="1"/>
        <v/>
      </c>
      <c r="N17" s="116" t="str">
        <f t="shared" si="2"/>
        <v/>
      </c>
      <c r="Q17" s="119">
        <v>9</v>
      </c>
    </row>
    <row r="18" spans="1:17" ht="15.75" customHeight="1" x14ac:dyDescent="0.2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3"/>
        <v/>
      </c>
      <c r="G18" s="111"/>
      <c r="H18" s="111"/>
      <c r="I18" s="111"/>
      <c r="J18" s="111"/>
      <c r="K18" s="115" t="str">
        <f t="shared" si="0"/>
        <v/>
      </c>
      <c r="L18" s="113" t="str">
        <f t="shared" si="4"/>
        <v/>
      </c>
      <c r="M18" s="115" t="str">
        <f t="shared" si="1"/>
        <v/>
      </c>
      <c r="N18" s="116" t="str">
        <f t="shared" si="2"/>
        <v/>
      </c>
      <c r="Q18" s="119">
        <v>10</v>
      </c>
    </row>
    <row r="19" spans="1:17" ht="15.75" customHeight="1" x14ac:dyDescent="0.2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3"/>
        <v/>
      </c>
      <c r="G19" s="111"/>
      <c r="H19" s="111"/>
      <c r="I19" s="111"/>
      <c r="J19" s="111"/>
      <c r="K19" s="115" t="str">
        <f t="shared" si="0"/>
        <v/>
      </c>
      <c r="L19" s="113" t="str">
        <f t="shared" si="4"/>
        <v/>
      </c>
      <c r="M19" s="115" t="str">
        <f t="shared" si="1"/>
        <v/>
      </c>
      <c r="N19" s="116" t="str">
        <f t="shared" si="2"/>
        <v/>
      </c>
      <c r="Q19" s="119">
        <v>11</v>
      </c>
    </row>
    <row r="20" spans="1:17" ht="15.75" customHeight="1" x14ac:dyDescent="0.2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3"/>
        <v/>
      </c>
      <c r="G20" s="111"/>
      <c r="H20" s="111"/>
      <c r="I20" s="111"/>
      <c r="J20" s="111"/>
      <c r="K20" s="115" t="str">
        <f t="shared" si="0"/>
        <v/>
      </c>
      <c r="L20" s="113" t="str">
        <f t="shared" si="4"/>
        <v/>
      </c>
      <c r="M20" s="115" t="str">
        <f t="shared" si="1"/>
        <v/>
      </c>
      <c r="N20" s="116" t="str">
        <f t="shared" si="2"/>
        <v/>
      </c>
      <c r="Q20" s="119">
        <v>12</v>
      </c>
    </row>
    <row r="21" spans="1:17" ht="15.75" customHeight="1" x14ac:dyDescent="0.2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3"/>
        <v/>
      </c>
      <c r="G21" s="111"/>
      <c r="H21" s="111"/>
      <c r="I21" s="111"/>
      <c r="J21" s="111"/>
      <c r="K21" s="115" t="str">
        <f t="shared" si="0"/>
        <v/>
      </c>
      <c r="L21" s="113" t="str">
        <f t="shared" si="4"/>
        <v/>
      </c>
      <c r="M21" s="115" t="str">
        <f t="shared" si="1"/>
        <v/>
      </c>
      <c r="N21" s="116" t="str">
        <f t="shared" si="2"/>
        <v/>
      </c>
      <c r="Q21" s="119">
        <v>13</v>
      </c>
    </row>
    <row r="22" spans="1:17" ht="15.75" customHeight="1" x14ac:dyDescent="0.2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3"/>
        <v/>
      </c>
      <c r="G22" s="111"/>
      <c r="H22" s="111"/>
      <c r="I22" s="111"/>
      <c r="J22" s="111"/>
      <c r="K22" s="115" t="str">
        <f t="shared" si="0"/>
        <v/>
      </c>
      <c r="L22" s="113" t="str">
        <f t="shared" si="4"/>
        <v/>
      </c>
      <c r="M22" s="115" t="str">
        <f t="shared" si="1"/>
        <v/>
      </c>
      <c r="N22" s="116" t="str">
        <f t="shared" si="2"/>
        <v/>
      </c>
      <c r="Q22" s="119">
        <v>14</v>
      </c>
    </row>
    <row r="23" spans="1:17" ht="15.75" customHeight="1" x14ac:dyDescent="0.2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3"/>
        <v/>
      </c>
      <c r="G23" s="111"/>
      <c r="H23" s="111"/>
      <c r="I23" s="111"/>
      <c r="J23" s="111"/>
      <c r="K23" s="115" t="str">
        <f t="shared" si="0"/>
        <v/>
      </c>
      <c r="L23" s="113" t="str">
        <f t="shared" si="4"/>
        <v/>
      </c>
      <c r="M23" s="115" t="str">
        <f t="shared" si="1"/>
        <v/>
      </c>
      <c r="N23" s="116" t="str">
        <f t="shared" si="2"/>
        <v/>
      </c>
      <c r="Q23" s="119">
        <v>15</v>
      </c>
    </row>
    <row r="24" spans="1:17" ht="15.75" customHeight="1" x14ac:dyDescent="0.2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3"/>
        <v/>
      </c>
      <c r="G24" s="111"/>
      <c r="H24" s="111"/>
      <c r="I24" s="111"/>
      <c r="J24" s="111"/>
      <c r="K24" s="115" t="str">
        <f t="shared" si="0"/>
        <v/>
      </c>
      <c r="L24" s="113" t="str">
        <f t="shared" si="4"/>
        <v/>
      </c>
      <c r="M24" s="115" t="str">
        <f t="shared" si="1"/>
        <v/>
      </c>
      <c r="N24" s="116" t="str">
        <f t="shared" si="2"/>
        <v/>
      </c>
    </row>
    <row r="25" spans="1:17" ht="15.75" customHeight="1" x14ac:dyDescent="0.2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3"/>
        <v/>
      </c>
      <c r="G25" s="111"/>
      <c r="H25" s="111"/>
      <c r="I25" s="111"/>
      <c r="J25" s="111"/>
      <c r="K25" s="115" t="str">
        <f t="shared" si="0"/>
        <v/>
      </c>
      <c r="L25" s="113" t="str">
        <f t="shared" si="4"/>
        <v/>
      </c>
      <c r="M25" s="115" t="str">
        <f t="shared" si="1"/>
        <v/>
      </c>
      <c r="N25" s="116" t="str">
        <f t="shared" si="2"/>
        <v/>
      </c>
    </row>
    <row r="26" spans="1:17" ht="15.75" customHeight="1" x14ac:dyDescent="0.2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3"/>
        <v/>
      </c>
      <c r="G26" s="111"/>
      <c r="H26" s="111"/>
      <c r="I26" s="111"/>
      <c r="J26" s="111"/>
      <c r="K26" s="115" t="str">
        <f t="shared" si="0"/>
        <v/>
      </c>
      <c r="L26" s="113" t="str">
        <f t="shared" si="4"/>
        <v/>
      </c>
      <c r="M26" s="115" t="str">
        <f t="shared" si="1"/>
        <v/>
      </c>
      <c r="N26" s="116" t="str">
        <f t="shared" si="2"/>
        <v/>
      </c>
    </row>
    <row r="27" spans="1:17" ht="15.75" customHeight="1" x14ac:dyDescent="0.2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3"/>
        <v/>
      </c>
      <c r="G27" s="111"/>
      <c r="H27" s="111"/>
      <c r="I27" s="111"/>
      <c r="J27" s="111"/>
      <c r="K27" s="115" t="str">
        <f t="shared" si="0"/>
        <v/>
      </c>
      <c r="L27" s="113" t="str">
        <f t="shared" si="4"/>
        <v/>
      </c>
      <c r="M27" s="115" t="str">
        <f t="shared" si="1"/>
        <v/>
      </c>
      <c r="N27" s="116" t="str">
        <f t="shared" si="2"/>
        <v/>
      </c>
    </row>
    <row r="28" spans="1:17" ht="15.75" customHeight="1" x14ac:dyDescent="0.2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 t="shared" si="3"/>
        <v/>
      </c>
      <c r="G28" s="111"/>
      <c r="H28" s="111"/>
      <c r="I28" s="111"/>
      <c r="J28" s="111"/>
      <c r="K28" s="115" t="str">
        <f t="shared" si="0"/>
        <v/>
      </c>
      <c r="L28" s="113" t="str">
        <f t="shared" si="4"/>
        <v/>
      </c>
      <c r="M28" s="115" t="str">
        <f t="shared" si="1"/>
        <v/>
      </c>
      <c r="N28" s="116" t="str">
        <f t="shared" si="2"/>
        <v/>
      </c>
    </row>
    <row r="29" spans="1:17" ht="15.75" customHeight="1" x14ac:dyDescent="0.2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3"/>
        <v/>
      </c>
      <c r="G29" s="111"/>
      <c r="H29" s="111"/>
      <c r="I29" s="111"/>
      <c r="J29" s="111"/>
      <c r="K29" s="115" t="str">
        <f t="shared" si="0"/>
        <v/>
      </c>
      <c r="L29" s="113" t="str">
        <f t="shared" si="4"/>
        <v/>
      </c>
      <c r="M29" s="115" t="str">
        <f t="shared" si="1"/>
        <v/>
      </c>
      <c r="N29" s="116" t="str">
        <f t="shared" si="2"/>
        <v/>
      </c>
    </row>
    <row r="30" spans="1:17" ht="15.75" customHeight="1" x14ac:dyDescent="0.2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3"/>
        <v/>
      </c>
      <c r="G30" s="111"/>
      <c r="H30" s="111"/>
      <c r="I30" s="111"/>
      <c r="J30" s="111"/>
      <c r="K30" s="115" t="str">
        <f t="shared" si="0"/>
        <v/>
      </c>
      <c r="L30" s="113" t="str">
        <f t="shared" si="4"/>
        <v/>
      </c>
      <c r="M30" s="115" t="str">
        <f t="shared" si="1"/>
        <v/>
      </c>
      <c r="N30" s="116" t="str">
        <f t="shared" si="2"/>
        <v/>
      </c>
    </row>
    <row r="31" spans="1:17" ht="15.75" customHeight="1" x14ac:dyDescent="0.2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3"/>
        <v/>
      </c>
      <c r="G31" s="111"/>
      <c r="H31" s="111"/>
      <c r="I31" s="111"/>
      <c r="J31" s="111"/>
      <c r="K31" s="115" t="str">
        <f t="shared" si="0"/>
        <v/>
      </c>
      <c r="L31" s="113" t="str">
        <f t="shared" si="4"/>
        <v/>
      </c>
      <c r="M31" s="115" t="str">
        <f t="shared" si="1"/>
        <v/>
      </c>
      <c r="N31" s="116" t="str">
        <f t="shared" si="2"/>
        <v/>
      </c>
    </row>
    <row r="32" spans="1:17" ht="15.75" customHeight="1" x14ac:dyDescent="0.2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3"/>
        <v/>
      </c>
      <c r="G32" s="111"/>
      <c r="H32" s="111"/>
      <c r="I32" s="111"/>
      <c r="J32" s="111"/>
      <c r="K32" s="115" t="str">
        <f t="shared" si="0"/>
        <v/>
      </c>
      <c r="L32" s="113" t="str">
        <f t="shared" si="4"/>
        <v/>
      </c>
      <c r="M32" s="115" t="str">
        <f t="shared" si="1"/>
        <v/>
      </c>
      <c r="N32" s="116" t="str">
        <f t="shared" si="2"/>
        <v/>
      </c>
    </row>
    <row r="33" spans="1:14" ht="15.75" customHeight="1" x14ac:dyDescent="0.2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3"/>
        <v/>
      </c>
      <c r="G33" s="111"/>
      <c r="H33" s="111"/>
      <c r="I33" s="111"/>
      <c r="J33" s="111"/>
      <c r="K33" s="115" t="str">
        <f t="shared" si="0"/>
        <v/>
      </c>
      <c r="L33" s="113" t="str">
        <f t="shared" si="4"/>
        <v/>
      </c>
      <c r="M33" s="115" t="str">
        <f t="shared" si="1"/>
        <v/>
      </c>
      <c r="N33" s="116" t="str">
        <f t="shared" si="2"/>
        <v/>
      </c>
    </row>
    <row r="34" spans="1:14" ht="15.75" customHeight="1" x14ac:dyDescent="0.2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3"/>
        <v/>
      </c>
      <c r="G34" s="111"/>
      <c r="H34" s="111"/>
      <c r="I34" s="111"/>
      <c r="J34" s="111"/>
      <c r="K34" s="115" t="str">
        <f t="shared" si="0"/>
        <v/>
      </c>
      <c r="L34" s="113" t="str">
        <f t="shared" si="4"/>
        <v/>
      </c>
      <c r="M34" s="115" t="str">
        <f t="shared" si="1"/>
        <v/>
      </c>
      <c r="N34" s="116" t="str">
        <f t="shared" si="2"/>
        <v/>
      </c>
    </row>
    <row r="35" spans="1:14" ht="15.75" customHeight="1" x14ac:dyDescent="0.2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3"/>
        <v/>
      </c>
      <c r="G35" s="111"/>
      <c r="H35" s="111"/>
      <c r="I35" s="111"/>
      <c r="J35" s="111"/>
      <c r="K35" s="115" t="str">
        <f t="shared" si="0"/>
        <v/>
      </c>
      <c r="L35" s="113" t="str">
        <f t="shared" si="4"/>
        <v/>
      </c>
      <c r="M35" s="115" t="str">
        <f t="shared" si="1"/>
        <v/>
      </c>
      <c r="N35" s="116" t="str">
        <f t="shared" si="2"/>
        <v/>
      </c>
    </row>
    <row r="36" spans="1:14" ht="15.75" customHeight="1" x14ac:dyDescent="0.2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3"/>
        <v/>
      </c>
      <c r="G36" s="111"/>
      <c r="H36" s="111"/>
      <c r="I36" s="111"/>
      <c r="J36" s="111"/>
      <c r="K36" s="115" t="str">
        <f t="shared" si="0"/>
        <v/>
      </c>
      <c r="L36" s="113" t="str">
        <f t="shared" si="4"/>
        <v/>
      </c>
      <c r="M36" s="115" t="str">
        <f t="shared" si="1"/>
        <v/>
      </c>
      <c r="N36" s="116" t="str">
        <f t="shared" si="2"/>
        <v/>
      </c>
    </row>
    <row r="37" spans="1:14" ht="15.75" customHeight="1" x14ac:dyDescent="0.2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3"/>
        <v/>
      </c>
      <c r="G37" s="111"/>
      <c r="H37" s="111"/>
      <c r="I37" s="111"/>
      <c r="J37" s="111"/>
      <c r="K37" s="115" t="str">
        <f t="shared" si="0"/>
        <v/>
      </c>
      <c r="L37" s="113" t="str">
        <f t="shared" si="4"/>
        <v/>
      </c>
      <c r="M37" s="115" t="str">
        <f t="shared" si="1"/>
        <v/>
      </c>
      <c r="N37" s="116" t="str">
        <f t="shared" si="2"/>
        <v/>
      </c>
    </row>
    <row r="38" spans="1:14" ht="15.75" customHeight="1" x14ac:dyDescent="0.2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3"/>
        <v/>
      </c>
      <c r="G38" s="111"/>
      <c r="H38" s="111"/>
      <c r="I38" s="111"/>
      <c r="J38" s="111"/>
      <c r="K38" s="115" t="str">
        <f t="shared" si="0"/>
        <v/>
      </c>
      <c r="L38" s="113" t="str">
        <f t="shared" si="4"/>
        <v/>
      </c>
      <c r="M38" s="115" t="str">
        <f t="shared" si="1"/>
        <v/>
      </c>
      <c r="N38" s="116" t="str">
        <f t="shared" si="2"/>
        <v/>
      </c>
    </row>
    <row r="39" spans="1:14" ht="15.75" customHeight="1" x14ac:dyDescent="0.2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3"/>
        <v/>
      </c>
      <c r="G39" s="111"/>
      <c r="H39" s="111"/>
      <c r="I39" s="111"/>
      <c r="J39" s="111"/>
      <c r="K39" s="115" t="str">
        <f t="shared" si="0"/>
        <v/>
      </c>
      <c r="L39" s="113" t="str">
        <f t="shared" si="4"/>
        <v/>
      </c>
      <c r="M39" s="115" t="str">
        <f t="shared" si="1"/>
        <v/>
      </c>
      <c r="N39" s="116" t="str">
        <f t="shared" si="2"/>
        <v/>
      </c>
    </row>
    <row r="40" spans="1:14" ht="15.75" customHeight="1" x14ac:dyDescent="0.2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>IF(COUNTBLANK(D40:E40)=0,IF(AND(D40*$D$4+E40*$E$4&gt;3,E40*D40=0),3,D40*$D$4+E40*$E$4),"")</f>
        <v/>
      </c>
      <c r="G40" s="111"/>
      <c r="H40" s="111"/>
      <c r="I40" s="111"/>
      <c r="J40" s="111"/>
      <c r="K40" s="115" t="str">
        <f t="shared" si="0"/>
        <v/>
      </c>
      <c r="L40" s="113" t="str">
        <f t="shared" si="4"/>
        <v/>
      </c>
      <c r="M40" s="115" t="str">
        <f t="shared" si="1"/>
        <v/>
      </c>
      <c r="N40" s="116" t="str">
        <f t="shared" si="2"/>
        <v/>
      </c>
    </row>
    <row r="41" spans="1:14" ht="15.75" customHeight="1" x14ac:dyDescent="0.2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3"/>
        <v/>
      </c>
      <c r="G41" s="111"/>
      <c r="H41" s="111"/>
      <c r="I41" s="111"/>
      <c r="J41" s="111"/>
      <c r="K41" s="115" t="str">
        <f t="shared" si="0"/>
        <v/>
      </c>
      <c r="L41" s="113" t="str">
        <f t="shared" si="4"/>
        <v/>
      </c>
      <c r="M41" s="115" t="str">
        <f t="shared" si="1"/>
        <v/>
      </c>
      <c r="N41" s="116" t="str">
        <f t="shared" si="2"/>
        <v/>
      </c>
    </row>
    <row r="42" spans="1:14" ht="15.75" customHeight="1" thickBot="1" x14ac:dyDescent="0.25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3" t="str">
        <f t="shared" si="3"/>
        <v/>
      </c>
      <c r="G42" s="112"/>
      <c r="H42" s="112"/>
      <c r="I42" s="112"/>
      <c r="J42" s="112"/>
      <c r="K42" s="117" t="str">
        <f t="shared" si="0"/>
        <v/>
      </c>
      <c r="L42" s="114" t="str">
        <f t="shared" si="4"/>
        <v/>
      </c>
      <c r="M42" s="117" t="str">
        <f t="shared" si="1"/>
        <v/>
      </c>
      <c r="N42" s="118" t="str">
        <f t="shared" si="2"/>
        <v/>
      </c>
    </row>
    <row r="43" spans="1:14" ht="13.5" hidden="1" thickTop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password="D124" sheet="1" objects="1" scenarios="1" selectLockedCell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104"/>
  <sheetViews>
    <sheetView zoomScale="85" zoomScaleNormal="85" workbookViewId="0">
      <selection activeCell="H48" sqref="H48"/>
    </sheetView>
  </sheetViews>
  <sheetFormatPr baseColWidth="10" defaultColWidth="0" defaultRowHeight="12.75" zeroHeight="1" x14ac:dyDescent="0.2"/>
  <cols>
    <col min="1" max="1" width="3.28515625" style="247" customWidth="1"/>
    <col min="2" max="2" width="15.140625" style="248" customWidth="1"/>
    <col min="3" max="3" width="11.42578125" style="248" customWidth="1"/>
    <col min="4" max="4" width="12.85546875" style="248" customWidth="1"/>
    <col min="5" max="6" width="6" style="248" customWidth="1"/>
    <col min="7" max="7" width="6.28515625" style="248" customWidth="1"/>
    <col min="8" max="10" width="6.140625" style="248" customWidth="1"/>
    <col min="11" max="11" width="6.85546875" style="248" customWidth="1"/>
    <col min="12" max="12" width="7" style="248" customWidth="1"/>
    <col min="13" max="15" width="6.85546875" style="248" customWidth="1"/>
    <col min="16" max="16" width="6.7109375" customWidth="1"/>
    <col min="17" max="17" width="2.85546875" style="249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9"/>
    </row>
    <row r="2" spans="2:19" ht="23.25" x14ac:dyDescent="0.2">
      <c r="B2" s="379" t="s">
        <v>8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249"/>
    </row>
    <row r="3" spans="2:19" ht="30" customHeight="1" x14ac:dyDescent="0.2">
      <c r="B3" s="380">
        <v>2020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249"/>
    </row>
    <row r="4" spans="2:19" ht="20.100000000000001" customHeight="1" x14ac:dyDescent="0.2">
      <c r="B4" s="275" t="s">
        <v>2</v>
      </c>
      <c r="C4" s="381">
        <f>'Übersicht P4'!C4:O4</f>
        <v>0</v>
      </c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2"/>
      <c r="P4" s="249"/>
    </row>
    <row r="5" spans="2:19" ht="15" customHeight="1" x14ac:dyDescent="0.2">
      <c r="B5" s="275"/>
      <c r="C5" s="276"/>
      <c r="D5" s="276"/>
      <c r="E5" s="276"/>
      <c r="F5" s="2"/>
      <c r="G5" s="2"/>
      <c r="H5" s="2"/>
      <c r="I5" s="2"/>
      <c r="J5" s="2"/>
      <c r="K5" s="2"/>
      <c r="L5" s="2"/>
      <c r="M5" s="2"/>
      <c r="N5" s="2"/>
      <c r="O5" s="2"/>
      <c r="P5" s="249"/>
    </row>
    <row r="6" spans="2:19" ht="20.100000000000001" customHeight="1" x14ac:dyDescent="0.2">
      <c r="B6" s="275" t="s">
        <v>3</v>
      </c>
      <c r="C6" s="381">
        <f>'Übersicht P4'!C6:O6</f>
        <v>0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2"/>
      <c r="P6" s="249"/>
    </row>
    <row r="7" spans="2:19" ht="15" customHeight="1" x14ac:dyDescent="0.2">
      <c r="B7" s="276"/>
      <c r="C7" s="276"/>
      <c r="D7" s="277"/>
      <c r="E7" s="277"/>
      <c r="F7" s="2"/>
      <c r="G7" s="2"/>
      <c r="H7" s="2"/>
      <c r="I7" s="2"/>
      <c r="J7" s="2"/>
      <c r="K7" s="2"/>
      <c r="L7" s="2"/>
      <c r="M7" s="2"/>
      <c r="N7" s="2"/>
      <c r="O7" s="2"/>
      <c r="P7" s="249"/>
    </row>
    <row r="8" spans="2:19" ht="15" customHeight="1" x14ac:dyDescent="0.2">
      <c r="B8" s="276"/>
      <c r="C8" s="276"/>
      <c r="D8" s="277"/>
      <c r="E8" s="277"/>
      <c r="F8" s="2"/>
      <c r="G8" s="2"/>
      <c r="H8" s="2"/>
      <c r="I8" s="2"/>
      <c r="J8" s="2"/>
      <c r="K8" s="2"/>
      <c r="L8" s="2"/>
      <c r="M8" s="2"/>
      <c r="N8" s="2"/>
      <c r="O8" s="2"/>
      <c r="P8" s="249"/>
    </row>
    <row r="9" spans="2:19" ht="20.100000000000001" customHeight="1" x14ac:dyDescent="0.35">
      <c r="B9" s="382" t="s">
        <v>10</v>
      </c>
      <c r="C9" s="382"/>
      <c r="D9" s="382"/>
      <c r="E9" s="382"/>
      <c r="F9" s="382"/>
      <c r="G9" s="2"/>
      <c r="H9" s="2"/>
      <c r="I9" s="2"/>
      <c r="J9" s="2"/>
      <c r="K9" s="2"/>
      <c r="L9" s="2"/>
      <c r="M9" s="2"/>
      <c r="N9" s="2"/>
      <c r="O9" s="2"/>
      <c r="P9" s="249"/>
    </row>
    <row r="10" spans="2:19" ht="15" customHeight="1" x14ac:dyDescent="0.2">
      <c r="B10"/>
      <c r="C10" s="276"/>
      <c r="D10" s="277"/>
      <c r="E10" s="277"/>
      <c r="F10" s="2"/>
      <c r="G10" s="383" t="s">
        <v>120</v>
      </c>
      <c r="H10" s="383"/>
      <c r="I10" s="383"/>
      <c r="J10" s="383"/>
      <c r="K10" s="383"/>
      <c r="L10" s="383"/>
      <c r="M10" s="384"/>
      <c r="N10" s="385"/>
      <c r="O10" s="2"/>
      <c r="P10" s="249"/>
    </row>
    <row r="11" spans="2:19" ht="15" customHeight="1" x14ac:dyDescent="0.3">
      <c r="B11" s="278"/>
      <c r="C11" s="276"/>
      <c r="D11" s="277"/>
      <c r="E11" s="277"/>
      <c r="F11" s="2"/>
      <c r="G11" s="383"/>
      <c r="H11" s="383"/>
      <c r="I11" s="383"/>
      <c r="J11" s="383"/>
      <c r="K11" s="383"/>
      <c r="L11" s="383"/>
      <c r="M11" s="386"/>
      <c r="N11" s="387"/>
      <c r="O11" s="2"/>
      <c r="P11" s="249"/>
    </row>
    <row r="12" spans="2:19" ht="15" customHeight="1" x14ac:dyDescent="0.3">
      <c r="B12" s="278"/>
      <c r="C12" s="276"/>
      <c r="D12" s="277"/>
      <c r="E12" s="277"/>
      <c r="F12" s="2"/>
      <c r="G12" s="383"/>
      <c r="H12" s="383"/>
      <c r="I12" s="383"/>
      <c r="J12" s="383"/>
      <c r="K12" s="383"/>
      <c r="L12" s="383"/>
      <c r="M12" s="388"/>
      <c r="N12" s="389"/>
      <c r="O12" s="2"/>
    </row>
    <row r="13" spans="2:19" ht="15" customHeight="1" x14ac:dyDescent="0.3">
      <c r="B13" s="278"/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48"/>
    </row>
    <row r="14" spans="2:19" ht="15" customHeight="1" x14ac:dyDescent="0.2">
      <c r="B14" s="276"/>
      <c r="C14" s="390" t="str">
        <f>'Übersicht P4'!C8:L8</f>
        <v>Französisch</v>
      </c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2"/>
      <c r="O14" s="277"/>
      <c r="P14" s="248"/>
    </row>
    <row r="15" spans="2:19" ht="18" customHeight="1" x14ac:dyDescent="0.2">
      <c r="B15" s="279" t="s">
        <v>4</v>
      </c>
      <c r="C15" s="393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5"/>
      <c r="O15" s="277"/>
      <c r="P15" s="248"/>
    </row>
    <row r="16" spans="2:19" ht="3" customHeight="1" x14ac:dyDescent="0.2">
      <c r="B16" s="276"/>
      <c r="C16" s="396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8"/>
      <c r="O16" s="277"/>
      <c r="P16" s="248"/>
      <c r="Q16" s="280"/>
      <c r="R16" s="281"/>
      <c r="S16" s="281"/>
    </row>
    <row r="17" spans="2:19" ht="15" customHeight="1" x14ac:dyDescent="0.2">
      <c r="B17" s="276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48"/>
      <c r="Q17" s="280"/>
      <c r="R17" s="281"/>
      <c r="S17" s="281"/>
    </row>
    <row r="18" spans="2:19" ht="21.75" customHeight="1" x14ac:dyDescent="0.2">
      <c r="B18" s="275" t="s">
        <v>36</v>
      </c>
      <c r="C18" s="399" t="s">
        <v>34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1"/>
      <c r="O18" s="277"/>
      <c r="P18" s="248"/>
      <c r="Q18" s="280"/>
      <c r="R18" s="281"/>
      <c r="S18" s="281"/>
    </row>
    <row r="19" spans="2:19" ht="18" customHeight="1" x14ac:dyDescent="0.2">
      <c r="B19" s="275" t="s">
        <v>37</v>
      </c>
      <c r="C19" s="402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4"/>
      <c r="O19" s="277"/>
      <c r="P19" s="248"/>
      <c r="Q19" s="280"/>
      <c r="R19" s="281"/>
      <c r="S19" s="281"/>
    </row>
    <row r="20" spans="2:19" ht="15.75" customHeight="1" x14ac:dyDescent="0.2">
      <c r="B20" s="276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77"/>
      <c r="P20" s="248"/>
      <c r="Q20" s="280"/>
      <c r="R20" s="281"/>
      <c r="S20" s="281"/>
    </row>
    <row r="21" spans="2:19" ht="15" customHeight="1" x14ac:dyDescent="0.25">
      <c r="B21" s="254"/>
      <c r="M21" s="283"/>
      <c r="N21" s="252"/>
      <c r="O21" s="256"/>
      <c r="P21" s="248"/>
    </row>
    <row r="22" spans="2:19" ht="18" customHeight="1" x14ac:dyDescent="0.2">
      <c r="B22" s="405" t="s">
        <v>135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</row>
    <row r="23" spans="2:19" ht="18" customHeight="1" x14ac:dyDescent="0.2"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</row>
    <row r="24" spans="2:19" ht="15" customHeight="1" x14ac:dyDescent="0.2">
      <c r="B24" s="250" t="s">
        <v>94</v>
      </c>
      <c r="C24" s="250" t="s">
        <v>95</v>
      </c>
      <c r="D24" s="250" t="s">
        <v>96</v>
      </c>
      <c r="E24" s="409"/>
      <c r="F24" s="409"/>
      <c r="G24" s="251"/>
      <c r="M24" s="252"/>
      <c r="N24" s="252"/>
      <c r="P24" s="248"/>
    </row>
    <row r="25" spans="2:19" ht="15" customHeight="1" x14ac:dyDescent="0.2">
      <c r="B25" s="376" t="str">
        <f>'Übersicht P4'!K56</f>
        <v/>
      </c>
      <c r="C25" s="376" t="str">
        <f>'Übersicht P4'!K59</f>
        <v/>
      </c>
      <c r="D25" s="376" t="str">
        <f>'Übersicht P4'!G59</f>
        <v/>
      </c>
      <c r="E25" s="378"/>
      <c r="F25" s="378"/>
      <c r="G25" s="253"/>
      <c r="M25" s="252"/>
      <c r="N25" s="252"/>
      <c r="P25" s="248"/>
    </row>
    <row r="26" spans="2:19" ht="19.5" customHeight="1" x14ac:dyDescent="0.2">
      <c r="B26" s="377"/>
      <c r="C26" s="377"/>
      <c r="D26" s="377"/>
      <c r="E26" s="378"/>
      <c r="F26" s="378"/>
      <c r="G26" s="253"/>
      <c r="M26" s="252"/>
      <c r="N26" s="252"/>
      <c r="P26" s="248"/>
    </row>
    <row r="27" spans="2:19" ht="4.5" hidden="1" customHeight="1" x14ac:dyDescent="0.25">
      <c r="B27" s="254"/>
      <c r="M27" s="255"/>
      <c r="N27" s="255"/>
      <c r="O27" s="256"/>
      <c r="P27" s="248"/>
    </row>
    <row r="28" spans="2:19" ht="18" customHeight="1" x14ac:dyDescent="0.2">
      <c r="B28" s="405" t="s">
        <v>136</v>
      </c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10"/>
      <c r="N28" s="410"/>
      <c r="O28" s="2"/>
      <c r="P28" s="248"/>
    </row>
    <row r="29" spans="2:19" ht="18" customHeight="1" x14ac:dyDescent="0.2"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10"/>
      <c r="N29" s="410"/>
      <c r="O29" s="2"/>
      <c r="P29" s="248"/>
    </row>
    <row r="30" spans="2:19" ht="18" customHeight="1" x14ac:dyDescent="0.2">
      <c r="B30" s="257" t="s">
        <v>94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9"/>
      <c r="N30" s="259"/>
      <c r="O30" s="2"/>
      <c r="P30" s="248"/>
    </row>
    <row r="31" spans="2:19" ht="18" customHeight="1" x14ac:dyDescent="0.2">
      <c r="B31" s="411" t="str">
        <f>'Übersicht P4'!K62</f>
        <v/>
      </c>
      <c r="D31" s="258"/>
      <c r="E31" s="258"/>
      <c r="F31" s="258"/>
      <c r="G31" s="258"/>
      <c r="H31" s="413" t="s">
        <v>137</v>
      </c>
      <c r="I31" s="414"/>
      <c r="J31" s="414"/>
      <c r="K31" s="414"/>
      <c r="L31" s="414"/>
      <c r="M31" s="414"/>
      <c r="N31" s="414"/>
      <c r="O31" s="2"/>
      <c r="P31" s="248"/>
    </row>
    <row r="32" spans="2:19" ht="15" customHeight="1" x14ac:dyDescent="0.2">
      <c r="B32" s="412"/>
      <c r="H32" s="413"/>
      <c r="I32" s="414"/>
      <c r="J32" s="414"/>
      <c r="K32" s="414"/>
      <c r="L32" s="414"/>
      <c r="M32" s="414"/>
      <c r="N32" s="414"/>
      <c r="P32" s="248"/>
    </row>
    <row r="33" spans="1:17" ht="18" customHeight="1" x14ac:dyDescent="0.2">
      <c r="B33" s="100"/>
      <c r="C33" s="100"/>
      <c r="D33" s="100"/>
      <c r="E33" s="100"/>
      <c r="F33" s="100"/>
      <c r="G33" s="258"/>
      <c r="H33" s="260"/>
      <c r="I33" s="261"/>
      <c r="J33" s="261"/>
      <c r="K33" s="261"/>
      <c r="L33" s="262"/>
      <c r="M33" s="410"/>
      <c r="N33" s="410"/>
      <c r="P33" s="248"/>
    </row>
    <row r="34" spans="1:17" ht="18" customHeight="1" x14ac:dyDescent="0.2">
      <c r="B34" s="415" t="s">
        <v>138</v>
      </c>
      <c r="C34" s="415"/>
      <c r="D34" s="415"/>
      <c r="E34" s="415"/>
      <c r="F34" s="415"/>
      <c r="G34" s="258"/>
      <c r="H34" s="260"/>
      <c r="I34" s="261"/>
      <c r="J34" s="261"/>
      <c r="K34" s="416" t="str">
        <f>'Übersicht P4'!K73</f>
        <v/>
      </c>
      <c r="L34" s="417"/>
      <c r="M34" s="410"/>
      <c r="N34" s="410"/>
      <c r="P34" s="248"/>
    </row>
    <row r="35" spans="1:17" ht="18" customHeight="1" x14ac:dyDescent="0.2">
      <c r="B35" s="257" t="s">
        <v>94</v>
      </c>
      <c r="D35" s="258"/>
      <c r="E35" s="258"/>
      <c r="F35" s="258"/>
      <c r="G35" s="258"/>
      <c r="H35" s="260"/>
      <c r="I35" s="261"/>
      <c r="J35" s="261"/>
      <c r="K35" s="418"/>
      <c r="L35" s="419"/>
      <c r="M35" s="259"/>
      <c r="N35" s="259"/>
      <c r="P35" s="248"/>
    </row>
    <row r="36" spans="1:17" ht="18" customHeight="1" x14ac:dyDescent="0.2">
      <c r="B36" s="411" t="str">
        <f>'Übersicht P4'!K65</f>
        <v/>
      </c>
      <c r="D36" s="258"/>
      <c r="E36" s="258"/>
      <c r="F36" s="258"/>
      <c r="G36" s="258"/>
      <c r="H36" s="260"/>
      <c r="I36" s="261"/>
      <c r="J36" s="261"/>
      <c r="K36" s="261"/>
      <c r="L36" s="262"/>
      <c r="M36" s="259"/>
      <c r="N36" s="259"/>
      <c r="P36" s="248"/>
    </row>
    <row r="37" spans="1:17" ht="12" customHeight="1" x14ac:dyDescent="0.25">
      <c r="B37" s="412"/>
      <c r="H37" s="263"/>
      <c r="I37" s="247"/>
      <c r="J37" s="247"/>
      <c r="K37" s="247"/>
      <c r="L37" s="247"/>
      <c r="M37" s="264"/>
      <c r="N37" s="264"/>
      <c r="O37" s="256"/>
      <c r="P37" s="248"/>
    </row>
    <row r="38" spans="1:17" ht="18" customHeight="1" x14ac:dyDescent="0.2">
      <c r="B38" s="405" t="s">
        <v>139</v>
      </c>
      <c r="C38" s="405"/>
      <c r="D38" s="405"/>
      <c r="E38" s="405"/>
      <c r="F38" s="405"/>
      <c r="G38" s="265"/>
      <c r="H38" s="413" t="s">
        <v>140</v>
      </c>
      <c r="I38" s="414"/>
      <c r="J38" s="414"/>
      <c r="K38" s="414"/>
      <c r="L38" s="414"/>
      <c r="M38" s="414"/>
      <c r="N38" s="414"/>
      <c r="O38" s="2"/>
      <c r="P38" s="248"/>
    </row>
    <row r="39" spans="1:17" ht="19.5" customHeight="1" x14ac:dyDescent="0.2">
      <c r="B39" s="405"/>
      <c r="C39" s="405"/>
      <c r="D39" s="405"/>
      <c r="E39" s="405"/>
      <c r="F39" s="405"/>
      <c r="G39" s="265"/>
      <c r="H39" s="413"/>
      <c r="I39" s="414"/>
      <c r="J39" s="414"/>
      <c r="K39" s="414"/>
      <c r="L39" s="414"/>
      <c r="M39" s="414"/>
      <c r="N39" s="414"/>
      <c r="O39" s="2"/>
      <c r="P39" s="248"/>
    </row>
    <row r="40" spans="1:17" ht="18.75" customHeight="1" x14ac:dyDescent="0.2">
      <c r="B40" s="257" t="s">
        <v>94</v>
      </c>
      <c r="C40" s="258" t="s">
        <v>95</v>
      </c>
      <c r="D40" s="266" t="s">
        <v>96</v>
      </c>
      <c r="E40" s="409"/>
      <c r="F40" s="409"/>
      <c r="G40" s="265"/>
      <c r="H40" s="267"/>
      <c r="I40" s="262"/>
      <c r="J40" s="262"/>
      <c r="K40" s="262"/>
      <c r="L40" s="262"/>
      <c r="M40" s="264"/>
      <c r="N40" s="259"/>
      <c r="O40" s="2"/>
      <c r="P40" s="248"/>
    </row>
    <row r="41" spans="1:17" ht="18" customHeight="1" x14ac:dyDescent="0.2">
      <c r="B41" s="411" t="str">
        <f>'Übersicht P4'!K68</f>
        <v/>
      </c>
      <c r="C41" s="420" t="str">
        <f>'Übersicht P4'!K71</f>
        <v/>
      </c>
      <c r="D41" s="411" t="str">
        <f>'Übersicht P4'!G71</f>
        <v/>
      </c>
      <c r="E41" s="378"/>
      <c r="F41" s="378"/>
      <c r="G41" s="265"/>
      <c r="H41" s="267"/>
      <c r="I41" s="262"/>
      <c r="J41" s="262"/>
      <c r="K41" s="416" t="str">
        <f>'Übersicht P4'!K77</f>
        <v/>
      </c>
      <c r="L41" s="417"/>
      <c r="M41" s="264"/>
      <c r="N41" s="259"/>
      <c r="O41" s="2"/>
      <c r="P41" s="248"/>
    </row>
    <row r="42" spans="1:17" ht="18" customHeight="1" x14ac:dyDescent="0.2">
      <c r="B42" s="412"/>
      <c r="C42" s="421"/>
      <c r="D42" s="412"/>
      <c r="E42" s="378"/>
      <c r="F42" s="378"/>
      <c r="G42" s="265"/>
      <c r="H42" s="267"/>
      <c r="I42" s="262"/>
      <c r="J42" s="262"/>
      <c r="K42" s="418"/>
      <c r="L42" s="419"/>
      <c r="M42" s="264"/>
      <c r="N42" s="259"/>
      <c r="O42" s="2"/>
      <c r="P42" s="248"/>
    </row>
    <row r="43" spans="1:17" ht="14.25" customHeight="1" x14ac:dyDescent="0.2">
      <c r="B43" s="258"/>
      <c r="C43" s="258"/>
      <c r="D43" s="258"/>
      <c r="E43" s="258"/>
      <c r="F43" s="258"/>
      <c r="G43" s="265"/>
      <c r="H43" s="265"/>
      <c r="I43" s="265"/>
      <c r="J43" s="265"/>
      <c r="K43" s="265"/>
      <c r="L43" s="265"/>
      <c r="M43" s="255"/>
      <c r="N43" s="268"/>
      <c r="O43" s="2"/>
      <c r="P43" s="248"/>
    </row>
    <row r="44" spans="1:17" s="297" customFormat="1" ht="15" customHeight="1" x14ac:dyDescent="0.25">
      <c r="A44" s="247"/>
      <c r="B44" s="254"/>
      <c r="C44" s="248"/>
      <c r="D44" s="248"/>
      <c r="E44" s="248"/>
      <c r="F44" s="248"/>
      <c r="G44" s="423"/>
      <c r="H44" s="423"/>
      <c r="I44" s="423"/>
      <c r="J44" s="423"/>
      <c r="K44" s="423"/>
      <c r="L44" s="423"/>
      <c r="M44" s="423"/>
      <c r="N44" s="269"/>
      <c r="O44" s="248"/>
      <c r="P44" s="296"/>
      <c r="Q44" s="247"/>
    </row>
    <row r="45" spans="1:17" s="297" customFormat="1" ht="33.75" customHeight="1" x14ac:dyDescent="0.2">
      <c r="A45" s="247"/>
      <c r="B45" s="424" t="s">
        <v>104</v>
      </c>
      <c r="C45" s="425"/>
      <c r="D45" s="426"/>
      <c r="E45" s="438" t="s">
        <v>141</v>
      </c>
      <c r="F45" s="439"/>
      <c r="G45" s="440"/>
      <c r="H45" s="438" t="s">
        <v>41</v>
      </c>
      <c r="I45" s="439"/>
      <c r="J45" s="440"/>
      <c r="K45" s="438" t="s">
        <v>40</v>
      </c>
      <c r="L45" s="439"/>
      <c r="M45" s="440"/>
      <c r="N45" s="248"/>
      <c r="O45" s="248"/>
      <c r="P45" s="298"/>
      <c r="Q45" s="247"/>
    </row>
    <row r="46" spans="1:17" s="297" customFormat="1" ht="30" customHeight="1" x14ac:dyDescent="0.25">
      <c r="A46" s="247"/>
      <c r="B46" s="427"/>
      <c r="C46" s="428"/>
      <c r="D46" s="429"/>
      <c r="E46" s="270" t="s">
        <v>97</v>
      </c>
      <c r="F46" s="271" t="s">
        <v>69</v>
      </c>
      <c r="G46" s="271" t="s">
        <v>67</v>
      </c>
      <c r="H46" s="271" t="s">
        <v>97</v>
      </c>
      <c r="I46" s="271" t="s">
        <v>69</v>
      </c>
      <c r="J46" s="271" t="s">
        <v>67</v>
      </c>
      <c r="K46" s="271" t="s">
        <v>97</v>
      </c>
      <c r="L46" s="271" t="s">
        <v>69</v>
      </c>
      <c r="M46" s="271" t="s">
        <v>67</v>
      </c>
      <c r="N46" s="248"/>
      <c r="O46" s="248"/>
      <c r="P46" s="299"/>
      <c r="Q46" s="247"/>
    </row>
    <row r="47" spans="1:17" s="297" customFormat="1" ht="32.25" customHeight="1" x14ac:dyDescent="0.2">
      <c r="A47" s="247"/>
      <c r="B47" s="430" t="s">
        <v>98</v>
      </c>
      <c r="C47" s="431"/>
      <c r="D47" s="432"/>
      <c r="E47" s="272" t="str">
        <f>'Übersicht P4'!M54</f>
        <v/>
      </c>
      <c r="F47" s="273" t="str">
        <f>IFERROR(AVERAGEIFS('Übersicht P4'!$M$18:$M$52,'Übersicht P4'!$D$18:$D$52,"w"),"")</f>
        <v/>
      </c>
      <c r="G47" s="273" t="str">
        <f>IFERROR(AVERAGEIFS('Übersicht P4'!$M$18:$M$52,'Übersicht P4'!$D$18:$D$52,"m"),"")</f>
        <v/>
      </c>
      <c r="H47" s="273" t="str">
        <f>'Übersicht P4'!N54</f>
        <v/>
      </c>
      <c r="I47" s="273" t="str">
        <f>IFERROR(AVERAGEIFS('Übersicht P4'!$N$18:$N$52,'Übersicht P4'!$D$18:$D$52,"w"),"")</f>
        <v/>
      </c>
      <c r="J47" s="273" t="str">
        <f>IFERROR(AVERAGEIFS('Übersicht P4'!$N$18:$N$52,'Übersicht P4'!$D$18:$D$52,"m"),"")</f>
        <v/>
      </c>
      <c r="K47" s="273" t="str">
        <f>'Übersicht P4'!O54</f>
        <v/>
      </c>
      <c r="L47" s="274" t="str">
        <f>IFERROR(AVERAGEIFS('Übersicht P4'!$O$18:$O$52,'Übersicht P4'!$D$18:$D$52,"w"),"")</f>
        <v/>
      </c>
      <c r="M47" s="274" t="str">
        <f>IFERROR(AVERAGEIFS('Übersicht P4'!$O$18:$O$52,'Übersicht P4'!$D$18:$D$52,"m"),"")</f>
        <v/>
      </c>
      <c r="N47" s="248"/>
      <c r="O47" s="248"/>
      <c r="P47" s="300"/>
      <c r="Q47" s="247"/>
    </row>
    <row r="48" spans="1:17" s="297" customFormat="1" ht="32.25" customHeight="1" x14ac:dyDescent="0.25">
      <c r="A48" s="247"/>
      <c r="B48" s="433"/>
      <c r="C48" s="433"/>
      <c r="D48" s="433"/>
      <c r="E48" s="284"/>
      <c r="F48" s="285"/>
      <c r="G48" s="285"/>
      <c r="H48" s="285"/>
      <c r="I48" s="285"/>
      <c r="J48" s="285"/>
      <c r="K48" s="285"/>
      <c r="L48" s="285"/>
      <c r="M48" s="285"/>
      <c r="N48" s="248"/>
      <c r="O48" s="248"/>
      <c r="P48" s="296"/>
      <c r="Q48" s="247"/>
    </row>
    <row r="49" spans="1:261" s="297" customFormat="1" ht="24.75" customHeight="1" x14ac:dyDescent="0.2">
      <c r="A49" s="247"/>
      <c r="B49" s="434"/>
      <c r="C49" s="434"/>
      <c r="D49" s="434"/>
      <c r="E49" s="435">
        <f ca="1">TODAY()</f>
        <v>43976</v>
      </c>
      <c r="F49" s="436"/>
      <c r="G49" s="437"/>
      <c r="H49" s="437"/>
      <c r="I49" s="437"/>
      <c r="J49" s="437"/>
      <c r="K49" s="437"/>
      <c r="L49" s="437"/>
      <c r="M49" s="437"/>
      <c r="N49" s="437"/>
      <c r="O49" s="437"/>
      <c r="P49" s="296"/>
      <c r="Q49" s="247"/>
    </row>
    <row r="50" spans="1:261" ht="15" customHeight="1" x14ac:dyDescent="0.25">
      <c r="B50" s="286"/>
      <c r="C50" s="287"/>
      <c r="F50" s="288"/>
      <c r="G50" s="422" t="s">
        <v>99</v>
      </c>
      <c r="H50" s="422"/>
      <c r="I50" s="422"/>
      <c r="J50" s="422"/>
      <c r="K50" s="422"/>
      <c r="L50" s="422"/>
      <c r="M50" s="422"/>
      <c r="N50" s="422"/>
      <c r="O50" s="422"/>
      <c r="P50" s="248"/>
    </row>
    <row r="51" spans="1:261" ht="15" customHeight="1" x14ac:dyDescent="0.25">
      <c r="B51" s="256"/>
      <c r="P51" s="248"/>
    </row>
    <row r="52" spans="1:261" ht="15.75" hidden="1" x14ac:dyDescent="0.25">
      <c r="B52" s="256"/>
      <c r="P52" s="248"/>
    </row>
    <row r="53" spans="1:261" ht="15.75" hidden="1" x14ac:dyDescent="0.25">
      <c r="B53" s="256"/>
      <c r="P53" s="248"/>
    </row>
    <row r="54" spans="1:261" ht="15.75" hidden="1" x14ac:dyDescent="0.25">
      <c r="B54" s="256"/>
      <c r="P54" s="248"/>
    </row>
    <row r="55" spans="1:261" ht="15.75" hidden="1" x14ac:dyDescent="0.25">
      <c r="B55" s="256"/>
      <c r="P55" s="248"/>
    </row>
    <row r="56" spans="1:261" ht="15.75" hidden="1" x14ac:dyDescent="0.25">
      <c r="B56" s="256"/>
      <c r="P56" s="248"/>
    </row>
    <row r="57" spans="1:261" s="248" customFormat="1" ht="15.75" hidden="1" x14ac:dyDescent="0.25">
      <c r="A57" s="247"/>
      <c r="B57" s="256"/>
      <c r="Q57" s="24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8" customFormat="1" ht="15.75" hidden="1" x14ac:dyDescent="0.25">
      <c r="A58" s="247"/>
      <c r="B58" s="256"/>
      <c r="Q58" s="249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8" customFormat="1" hidden="1" x14ac:dyDescent="0.2">
      <c r="A59" s="247"/>
      <c r="Q59" s="24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8" customFormat="1" hidden="1" x14ac:dyDescent="0.2">
      <c r="A60" s="247"/>
      <c r="Q60" s="249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8" customFormat="1" hidden="1" x14ac:dyDescent="0.2">
      <c r="A61" s="247"/>
      <c r="Q61" s="249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8" customFormat="1" hidden="1" x14ac:dyDescent="0.2">
      <c r="A62" s="247"/>
      <c r="Q62" s="249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8" customFormat="1" hidden="1" x14ac:dyDescent="0.2">
      <c r="A63" s="247"/>
      <c r="Q63" s="249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8" customFormat="1" hidden="1" x14ac:dyDescent="0.2">
      <c r="A64" s="247"/>
      <c r="Q64" s="249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8" customFormat="1" hidden="1" x14ac:dyDescent="0.2">
      <c r="A65" s="247"/>
      <c r="Q65" s="249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8" customFormat="1" hidden="1" x14ac:dyDescent="0.2">
      <c r="A66" s="247"/>
      <c r="Q66" s="249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8" customFormat="1" hidden="1" x14ac:dyDescent="0.2">
      <c r="A67" s="247"/>
      <c r="Q67" s="249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8" customFormat="1" hidden="1" x14ac:dyDescent="0.2">
      <c r="A68" s="247"/>
      <c r="Q68" s="249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8" customFormat="1" hidden="1" x14ac:dyDescent="0.2">
      <c r="A69" s="247"/>
      <c r="Q69" s="24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8" customFormat="1" hidden="1" x14ac:dyDescent="0.2">
      <c r="A70" s="247"/>
      <c r="Q70" s="24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8" customFormat="1" hidden="1" x14ac:dyDescent="0.2">
      <c r="A71" s="247"/>
      <c r="Q71" s="24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8" customFormat="1" hidden="1" x14ac:dyDescent="0.2">
      <c r="A72" s="247"/>
      <c r="Q72" s="249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248"/>
    </row>
    <row r="74" spans="1:261" hidden="1" x14ac:dyDescent="0.2">
      <c r="P74" s="248"/>
    </row>
    <row r="75" spans="1:261" hidden="1" x14ac:dyDescent="0.2">
      <c r="P75" s="248"/>
    </row>
    <row r="76" spans="1:261" hidden="1" x14ac:dyDescent="0.2">
      <c r="P76" s="248"/>
    </row>
    <row r="77" spans="1:261" hidden="1" x14ac:dyDescent="0.2">
      <c r="P77" s="248"/>
    </row>
    <row r="78" spans="1:261" ht="12.75" hidden="1" customHeight="1" x14ac:dyDescent="0.2">
      <c r="P78" s="248"/>
    </row>
    <row r="79" spans="1:261" ht="12.75" hidden="1" customHeight="1" x14ac:dyDescent="0.2">
      <c r="P79" s="248"/>
    </row>
    <row r="80" spans="1:261" s="247" customFormat="1" ht="12.75" hidden="1" customHeight="1" x14ac:dyDescent="0.2"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9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7" customFormat="1" ht="12.75" hidden="1" customHeight="1" x14ac:dyDescent="0.2"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7" customFormat="1" ht="12.75" hidden="1" customHeight="1" x14ac:dyDescent="0.2"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7" customFormat="1" ht="12.75" hidden="1" customHeight="1" x14ac:dyDescent="0.2"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7" customFormat="1" ht="12.75" hidden="1" customHeight="1" x14ac:dyDescent="0.2"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248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B28:L29"/>
    <mergeCell ref="M28:N29"/>
    <mergeCell ref="B31:B32"/>
    <mergeCell ref="H31:N32"/>
    <mergeCell ref="M33:N34"/>
    <mergeCell ref="B34:F34"/>
    <mergeCell ref="K34:L35"/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19" customWidth="1"/>
    <col min="2" max="2" width="18.85546875" style="147" customWidth="1"/>
    <col min="3" max="3" width="23.7109375" style="147" customWidth="1"/>
    <col min="4" max="4" width="11.7109375" style="147" customWidth="1"/>
    <col min="5" max="8" width="5.7109375" style="147" customWidth="1"/>
    <col min="9" max="9" width="10.42578125" style="147" customWidth="1"/>
    <col min="10" max="10" width="5.7109375" style="147" customWidth="1"/>
    <col min="11" max="12" width="5.7109375" style="82" customWidth="1"/>
    <col min="13" max="13" width="5.7109375" style="82" hidden="1" customWidth="1"/>
    <col min="14" max="14" width="6.28515625" style="82" hidden="1" customWidth="1"/>
    <col min="15" max="15" width="3.85546875" style="82" hidden="1" customWidth="1"/>
    <col min="16" max="16" width="3.28515625" style="82" hidden="1" customWidth="1"/>
    <col min="17" max="17" width="6.28515625" style="82" hidden="1" customWidth="1"/>
    <col min="18" max="18" width="4" style="82" hidden="1" customWidth="1"/>
    <col min="19" max="19" width="7" style="82" hidden="1" customWidth="1"/>
    <col min="20" max="20" width="5.5703125" style="82" hidden="1" customWidth="1"/>
    <col min="21" max="21" width="1.7109375" style="82" hidden="1" customWidth="1"/>
    <col min="22" max="22" width="4.7109375" style="146" hidden="1" customWidth="1"/>
    <col min="23" max="23" width="38.28515625" style="82" hidden="1" customWidth="1"/>
    <col min="24" max="24" width="7.28515625" style="146" hidden="1" customWidth="1"/>
    <col min="25" max="25" width="9.28515625" style="146" hidden="1" customWidth="1"/>
    <col min="26" max="26" width="11.85546875" style="146" hidden="1" customWidth="1"/>
    <col min="27" max="27" width="6.42578125" style="146" hidden="1" customWidth="1"/>
    <col min="28" max="28" width="1.7109375" style="146" hidden="1" customWidth="1"/>
    <col min="29" max="29" width="7" style="146" hidden="1" customWidth="1"/>
    <col min="30" max="30" width="1.7109375" style="146" hidden="1" customWidth="1"/>
    <col min="31" max="32" width="1.85546875" style="146" hidden="1" customWidth="1"/>
    <col min="33" max="33" width="7.140625" style="146" hidden="1" customWidth="1"/>
    <col min="34" max="35" width="1.85546875" style="146" hidden="1" customWidth="1"/>
    <col min="36" max="36" width="6.28515625" style="146" hidden="1" customWidth="1"/>
    <col min="37" max="37" width="1.85546875" style="146" hidden="1" customWidth="1"/>
    <col min="38" max="38" width="1.7109375" style="146" hidden="1" customWidth="1"/>
    <col min="39" max="39" width="34.42578125" style="146" hidden="1" customWidth="1"/>
    <col min="40" max="40" width="1.7109375" style="146" hidden="1" customWidth="1"/>
    <col min="41" max="41" width="30" style="146" hidden="1" customWidth="1"/>
    <col min="42" max="42" width="10.85546875" style="146" hidden="1" customWidth="1"/>
    <col min="43" max="47" width="1.7109375" style="146" hidden="1" customWidth="1"/>
    <col min="48" max="48" width="30" style="146" hidden="1" customWidth="1"/>
    <col min="49" max="49" width="10.85546875" style="146" hidden="1" customWidth="1"/>
    <col min="50" max="53" width="1.7109375" style="146" hidden="1" customWidth="1"/>
    <col min="54" max="16384" width="11.42578125" style="146" hidden="1"/>
  </cols>
  <sheetData>
    <row r="1" spans="1:43" s="147" customFormat="1" ht="3.95" customHeight="1" x14ac:dyDescent="0.2">
      <c r="A1" s="144"/>
      <c r="B1" s="145"/>
      <c r="C1" s="145"/>
      <c r="D1" s="145"/>
      <c r="E1" s="145"/>
      <c r="F1" s="145"/>
      <c r="G1" s="145"/>
      <c r="H1" s="145"/>
      <c r="I1" s="145"/>
      <c r="J1" s="290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8" x14ac:dyDescent="0.2">
      <c r="A2" s="441" t="s">
        <v>125</v>
      </c>
      <c r="B2" s="442"/>
      <c r="C2" s="442"/>
      <c r="D2" s="442"/>
      <c r="E2" s="442"/>
      <c r="F2" s="442"/>
      <c r="G2" s="442"/>
      <c r="H2" s="442"/>
      <c r="I2" s="442"/>
      <c r="J2" s="290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  <c r="J3" s="290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">
      <c r="A4" s="148"/>
      <c r="B4" s="150" t="s">
        <v>2</v>
      </c>
      <c r="C4" s="443"/>
      <c r="D4" s="443"/>
      <c r="E4" s="443"/>
      <c r="F4" s="443"/>
      <c r="G4" s="443"/>
      <c r="H4" s="443"/>
      <c r="I4" s="443"/>
      <c r="J4" s="290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">
      <c r="A5" s="148"/>
      <c r="B5" s="150"/>
      <c r="C5" s="151"/>
      <c r="D5" s="151"/>
      <c r="E5" s="152"/>
      <c r="F5" s="152"/>
      <c r="G5" s="152"/>
      <c r="H5" s="152"/>
      <c r="I5" s="152"/>
      <c r="J5" s="290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">
      <c r="A6" s="148"/>
      <c r="B6" s="150" t="s">
        <v>3</v>
      </c>
      <c r="C6" s="443"/>
      <c r="D6" s="443"/>
      <c r="E6" s="443"/>
      <c r="F6" s="443"/>
      <c r="G6" s="443"/>
      <c r="H6" s="443"/>
      <c r="I6" s="443"/>
      <c r="J6" s="290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">
      <c r="A7" s="148"/>
      <c r="B7" s="150"/>
      <c r="C7" s="151"/>
      <c r="D7" s="151"/>
      <c r="E7" s="152"/>
      <c r="F7" s="152"/>
      <c r="G7" s="152"/>
      <c r="H7" s="152"/>
      <c r="I7" s="152"/>
      <c r="J7" s="290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">
      <c r="A8" s="148"/>
      <c r="B8" s="150" t="s">
        <v>4</v>
      </c>
      <c r="C8" s="444" t="str">
        <f>'Übersicht P4'!C8:L8</f>
        <v>Französisch</v>
      </c>
      <c r="D8" s="444"/>
      <c r="E8" s="444"/>
      <c r="F8" s="444"/>
      <c r="G8" s="444"/>
      <c r="H8" s="444"/>
      <c r="I8" s="444"/>
      <c r="J8" s="290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">
      <c r="A9" s="148"/>
      <c r="B9" s="150"/>
      <c r="C9" s="151"/>
      <c r="D9" s="151"/>
      <c r="E9" s="152"/>
      <c r="F9" s="152"/>
      <c r="G9" s="152"/>
      <c r="H9" s="152"/>
      <c r="I9" s="152"/>
      <c r="J9" s="290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">
      <c r="A10" s="148"/>
      <c r="B10" s="150" t="s">
        <v>7</v>
      </c>
      <c r="C10" s="445" t="s">
        <v>6</v>
      </c>
      <c r="D10" s="445"/>
      <c r="E10" s="445"/>
      <c r="F10" s="445"/>
      <c r="G10" s="445"/>
      <c r="H10" s="445"/>
      <c r="I10" s="445"/>
      <c r="J10" s="290"/>
      <c r="K10" s="215"/>
      <c r="L10" s="216"/>
      <c r="M10" s="153"/>
      <c r="N10" s="153"/>
      <c r="X10" s="154"/>
    </row>
    <row r="11" spans="1:43" ht="5.0999999999999996" customHeight="1" x14ac:dyDescent="0.2">
      <c r="A11" s="148"/>
      <c r="B11" s="149"/>
      <c r="C11" s="152"/>
      <c r="D11" s="152"/>
      <c r="E11" s="152"/>
      <c r="F11" s="152"/>
      <c r="G11" s="152"/>
      <c r="H11" s="152"/>
      <c r="I11" s="152"/>
      <c r="J11" s="290"/>
      <c r="K11" s="215"/>
      <c r="L11" s="216"/>
      <c r="M11" s="153"/>
      <c r="N11" s="153"/>
      <c r="X11" s="154"/>
    </row>
    <row r="12" spans="1:43" ht="15" x14ac:dyDescent="0.2">
      <c r="A12" s="148"/>
      <c r="B12" s="150" t="s">
        <v>35</v>
      </c>
      <c r="C12" s="444" t="s">
        <v>108</v>
      </c>
      <c r="D12" s="444"/>
      <c r="E12" s="444"/>
      <c r="F12" s="444"/>
      <c r="G12" s="444"/>
      <c r="H12" s="444"/>
      <c r="I12" s="444"/>
      <c r="J12" s="290"/>
      <c r="K12" s="215"/>
      <c r="L12" s="216"/>
      <c r="M12" s="446"/>
      <c r="N12" s="446"/>
      <c r="O12" s="155"/>
      <c r="P12" s="446"/>
      <c r="Q12" s="446"/>
      <c r="R12" s="146"/>
      <c r="S12" s="146"/>
      <c r="V12" s="156"/>
      <c r="X12" s="154"/>
      <c r="Y12" s="156"/>
      <c r="Z12" s="446"/>
      <c r="AA12" s="44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">
      <c r="A13" s="148"/>
      <c r="B13" s="149"/>
      <c r="C13" s="152"/>
      <c r="D13" s="152"/>
      <c r="E13" s="152"/>
      <c r="F13" s="152"/>
      <c r="G13" s="152"/>
      <c r="H13" s="152"/>
      <c r="I13" s="152"/>
      <c r="J13" s="290"/>
      <c r="K13" s="215"/>
      <c r="L13" s="216"/>
      <c r="M13" s="446"/>
      <c r="N13" s="446"/>
      <c r="O13" s="155"/>
      <c r="P13" s="446"/>
      <c r="Q13" s="446"/>
      <c r="R13" s="146"/>
      <c r="S13" s="146"/>
      <c r="V13" s="156"/>
      <c r="X13" s="154"/>
      <c r="Y13" s="156"/>
      <c r="Z13" s="446"/>
      <c r="AA13" s="44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">
      <c r="A14" s="148"/>
      <c r="B14" s="150" t="s">
        <v>33</v>
      </c>
      <c r="C14" s="443"/>
      <c r="D14" s="443"/>
      <c r="E14" s="443"/>
      <c r="F14" s="443"/>
      <c r="G14" s="443"/>
      <c r="H14" s="443"/>
      <c r="I14" s="443"/>
      <c r="J14" s="290"/>
      <c r="K14" s="215"/>
      <c r="L14" s="216"/>
      <c r="M14" s="447"/>
      <c r="N14" s="447"/>
      <c r="O14" s="157"/>
      <c r="P14" s="447"/>
      <c r="Q14" s="447"/>
      <c r="R14" s="146"/>
      <c r="S14" s="146"/>
      <c r="V14" s="156"/>
      <c r="W14" s="158" t="s">
        <v>109</v>
      </c>
      <c r="X14" s="154"/>
      <c r="Y14" s="156"/>
      <c r="Z14" s="447"/>
      <c r="AA14" s="447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25">
      <c r="A15" s="148"/>
      <c r="B15" s="149"/>
      <c r="C15" s="149"/>
      <c r="D15" s="149"/>
      <c r="E15" s="149"/>
      <c r="F15" s="149"/>
      <c r="G15" s="149"/>
      <c r="H15" s="149"/>
      <c r="I15" s="149"/>
      <c r="J15" s="290"/>
      <c r="K15" s="215"/>
      <c r="L15" s="216"/>
      <c r="M15" s="447"/>
      <c r="N15" s="447"/>
      <c r="O15" s="157"/>
      <c r="P15" s="447"/>
      <c r="Q15" s="447"/>
      <c r="R15" s="146"/>
      <c r="S15" s="146"/>
      <c r="V15" s="156"/>
      <c r="W15" s="159" t="s">
        <v>5</v>
      </c>
      <c r="X15" s="154"/>
      <c r="Y15" s="156"/>
      <c r="Z15" s="447"/>
      <c r="AA15" s="447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">
      <c r="A16" s="148"/>
      <c r="B16" s="450" t="s">
        <v>0</v>
      </c>
      <c r="C16" s="452" t="s">
        <v>1</v>
      </c>
      <c r="D16" s="452" t="s">
        <v>64</v>
      </c>
      <c r="E16" s="454" t="s">
        <v>11</v>
      </c>
      <c r="F16" s="454"/>
      <c r="G16" s="454"/>
      <c r="H16" s="454"/>
      <c r="I16" s="455" t="s">
        <v>65</v>
      </c>
      <c r="J16" s="290"/>
      <c r="K16" s="215"/>
      <c r="L16" s="216"/>
      <c r="M16" s="446"/>
      <c r="N16" s="446"/>
      <c r="O16" s="155"/>
      <c r="P16" s="446"/>
      <c r="Q16" s="446"/>
      <c r="R16" s="160"/>
      <c r="S16" s="155"/>
      <c r="V16" s="446"/>
      <c r="W16" s="159" t="s">
        <v>110</v>
      </c>
      <c r="X16" s="154"/>
      <c r="Y16" s="156"/>
      <c r="Z16" s="446"/>
      <c r="AA16" s="446"/>
      <c r="AB16" s="161"/>
      <c r="AC16" s="155"/>
      <c r="AD16" s="156"/>
      <c r="AE16" s="446"/>
      <c r="AF16" s="446"/>
      <c r="AG16" s="446"/>
      <c r="AH16" s="446"/>
      <c r="AI16" s="446"/>
      <c r="AJ16" s="446"/>
      <c r="AK16" s="446"/>
      <c r="AL16" s="160"/>
      <c r="AO16" s="162"/>
    </row>
    <row r="17" spans="1:41" ht="13.5" thickBot="1" x14ac:dyDescent="0.25">
      <c r="A17" s="148"/>
      <c r="B17" s="451"/>
      <c r="C17" s="453"/>
      <c r="D17" s="453"/>
      <c r="E17" s="163">
        <v>1</v>
      </c>
      <c r="F17" s="163">
        <v>2</v>
      </c>
      <c r="G17" s="163">
        <v>3</v>
      </c>
      <c r="H17" s="163">
        <v>4</v>
      </c>
      <c r="I17" s="456"/>
      <c r="J17" s="290"/>
      <c r="K17" s="215"/>
      <c r="L17" s="216"/>
      <c r="M17" s="155"/>
      <c r="N17" s="155"/>
      <c r="O17" s="155"/>
      <c r="P17" s="155"/>
      <c r="Q17" s="155"/>
      <c r="R17" s="160"/>
      <c r="S17" s="155"/>
      <c r="V17" s="446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5" x14ac:dyDescent="0.2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90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5" x14ac:dyDescent="0.2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90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5" x14ac:dyDescent="0.2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90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5" x14ac:dyDescent="0.2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90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5" x14ac:dyDescent="0.2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90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5" x14ac:dyDescent="0.2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90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25" thickBot="1" x14ac:dyDescent="0.25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90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5" x14ac:dyDescent="0.2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90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5" x14ac:dyDescent="0.2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90"/>
      <c r="K26" s="215"/>
      <c r="L26" s="216"/>
      <c r="M26" s="157"/>
      <c r="N26" s="157"/>
      <c r="O26" s="179"/>
      <c r="P26" s="182"/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5" x14ac:dyDescent="0.2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90"/>
      <c r="K27" s="215"/>
      <c r="L27" s="216"/>
      <c r="M27" s="157"/>
      <c r="N27" s="157"/>
      <c r="O27" s="179"/>
      <c r="P27" s="182">
        <v>0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5" x14ac:dyDescent="0.2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90"/>
      <c r="K28" s="215"/>
      <c r="L28" s="216"/>
      <c r="M28" s="157"/>
      <c r="N28" s="157"/>
      <c r="O28" s="179"/>
      <c r="P28" s="182">
        <v>1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5" x14ac:dyDescent="0.2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90"/>
      <c r="K29" s="215"/>
      <c r="L29" s="216"/>
      <c r="M29" s="157"/>
      <c r="N29" s="157"/>
      <c r="O29" s="179"/>
      <c r="P29" s="182">
        <v>2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5" x14ac:dyDescent="0.2">
      <c r="A30" s="148"/>
      <c r="B30" s="171"/>
      <c r="C30" s="172"/>
      <c r="D30" s="173"/>
      <c r="E30" s="174"/>
      <c r="F30" s="174"/>
      <c r="G30" s="174"/>
      <c r="H30" s="174"/>
      <c r="I30" s="175"/>
      <c r="J30" s="290"/>
      <c r="K30" s="215"/>
      <c r="L30" s="216"/>
      <c r="M30" s="229"/>
      <c r="N30" s="229"/>
      <c r="O30" s="179"/>
      <c r="P30" s="182">
        <v>3</v>
      </c>
      <c r="Q30" s="179"/>
      <c r="R30" s="181"/>
      <c r="S30" s="179"/>
      <c r="V30" s="229"/>
      <c r="W30" s="183"/>
      <c r="X30" s="229"/>
      <c r="Z30" s="229"/>
      <c r="AA30" s="229"/>
      <c r="AB30" s="170"/>
      <c r="AC30" s="229"/>
      <c r="AD30" s="229"/>
      <c r="AE30" s="229"/>
      <c r="AF30" s="229"/>
      <c r="AG30" s="229"/>
      <c r="AH30" s="229"/>
      <c r="AI30" s="229"/>
      <c r="AJ30" s="229"/>
      <c r="AK30" s="229"/>
      <c r="AL30" s="160"/>
    </row>
    <row r="31" spans="1:41" ht="13.5" x14ac:dyDescent="0.2">
      <c r="A31" s="148"/>
      <c r="B31" s="171">
        <v>13</v>
      </c>
      <c r="C31" s="172"/>
      <c r="D31" s="173"/>
      <c r="E31" s="174"/>
      <c r="F31" s="174"/>
      <c r="G31" s="174"/>
      <c r="H31" s="174"/>
      <c r="I31" s="175"/>
      <c r="J31" s="290"/>
      <c r="K31" s="215"/>
      <c r="L31" s="216"/>
      <c r="M31" s="157"/>
      <c r="N31" s="157"/>
      <c r="O31" s="179"/>
      <c r="P31" s="182">
        <v>4</v>
      </c>
      <c r="Q31" s="179"/>
      <c r="R31" s="181"/>
      <c r="S31" s="179"/>
      <c r="V31" s="157"/>
      <c r="W31" s="169" t="s">
        <v>83</v>
      </c>
      <c r="X31" s="157"/>
      <c r="Z31" s="157"/>
      <c r="AA31" s="157"/>
      <c r="AB31" s="170" t="str">
        <f t="shared" ref="AB31:AB53" si="1">IF(I31="","",16)</f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8"/>
    </row>
    <row r="32" spans="1:41" ht="13.5" x14ac:dyDescent="0.2">
      <c r="A32" s="148"/>
      <c r="B32" s="171">
        <v>14</v>
      </c>
      <c r="C32" s="172"/>
      <c r="D32" s="173"/>
      <c r="E32" s="174"/>
      <c r="F32" s="174"/>
      <c r="G32" s="174"/>
      <c r="H32" s="174"/>
      <c r="I32" s="175"/>
      <c r="J32" s="290"/>
      <c r="K32" s="215"/>
      <c r="L32" s="216"/>
      <c r="M32" s="157"/>
      <c r="N32" s="157"/>
      <c r="O32" s="179"/>
      <c r="P32" s="182">
        <v>5</v>
      </c>
      <c r="Q32" s="179"/>
      <c r="R32" s="181"/>
      <c r="S32" s="179"/>
      <c r="V32" s="157"/>
      <c r="W32" s="169" t="s">
        <v>86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0"/>
    </row>
    <row r="33" spans="1:39" ht="13.5" x14ac:dyDescent="0.2">
      <c r="A33" s="148"/>
      <c r="B33" s="171">
        <v>15</v>
      </c>
      <c r="C33" s="172"/>
      <c r="D33" s="173"/>
      <c r="E33" s="174"/>
      <c r="F33" s="174"/>
      <c r="G33" s="174"/>
      <c r="H33" s="174"/>
      <c r="I33" s="175"/>
      <c r="J33" s="290"/>
      <c r="K33" s="215"/>
      <c r="L33" s="216"/>
      <c r="M33" s="157"/>
      <c r="N33" s="157"/>
      <c r="O33" s="179"/>
      <c r="P33" s="182">
        <v>6</v>
      </c>
      <c r="Q33" s="179"/>
      <c r="R33" s="181"/>
      <c r="S33" s="179"/>
      <c r="V33" s="157"/>
      <c r="W33" s="169" t="s">
        <v>84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8"/>
      <c r="AM33" s="186"/>
    </row>
    <row r="34" spans="1:39" ht="13.5" x14ac:dyDescent="0.2">
      <c r="A34" s="148"/>
      <c r="B34" s="171">
        <v>16</v>
      </c>
      <c r="C34" s="172"/>
      <c r="D34" s="173"/>
      <c r="E34" s="174"/>
      <c r="F34" s="174"/>
      <c r="G34" s="174"/>
      <c r="H34" s="174"/>
      <c r="I34" s="175"/>
      <c r="J34" s="290"/>
      <c r="K34" s="215"/>
      <c r="L34" s="216"/>
      <c r="M34" s="157"/>
      <c r="N34" s="157"/>
      <c r="O34" s="179"/>
      <c r="P34" s="182">
        <v>7</v>
      </c>
      <c r="Q34" s="179"/>
      <c r="R34" s="181"/>
      <c r="S34" s="179"/>
      <c r="V34" s="157"/>
      <c r="W34" s="184" t="s">
        <v>116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0"/>
      <c r="AM34" s="165"/>
    </row>
    <row r="35" spans="1:39" ht="13.5" x14ac:dyDescent="0.2">
      <c r="A35" s="148"/>
      <c r="B35" s="171">
        <v>17</v>
      </c>
      <c r="C35" s="172"/>
      <c r="D35" s="173"/>
      <c r="E35" s="174"/>
      <c r="F35" s="174"/>
      <c r="G35" s="174"/>
      <c r="H35" s="174"/>
      <c r="I35" s="175"/>
      <c r="J35" s="290"/>
      <c r="K35" s="215"/>
      <c r="L35" s="216"/>
      <c r="M35" s="157"/>
      <c r="N35" s="157"/>
      <c r="O35" s="179"/>
      <c r="P35" s="182">
        <v>8</v>
      </c>
      <c r="Q35" s="179"/>
      <c r="R35" s="181"/>
      <c r="S35" s="179"/>
      <c r="V35" s="157"/>
      <c r="W35" s="177" t="s">
        <v>9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8"/>
    </row>
    <row r="36" spans="1:39" ht="13.5" x14ac:dyDescent="0.2">
      <c r="A36" s="148"/>
      <c r="B36" s="171">
        <v>18</v>
      </c>
      <c r="C36" s="172"/>
      <c r="D36" s="173"/>
      <c r="E36" s="174"/>
      <c r="F36" s="174"/>
      <c r="G36" s="174"/>
      <c r="H36" s="174"/>
      <c r="I36" s="175"/>
      <c r="J36" s="290"/>
      <c r="K36" s="215"/>
      <c r="L36" s="216"/>
      <c r="M36" s="157"/>
      <c r="N36" s="157"/>
      <c r="O36" s="179"/>
      <c r="P36" s="182">
        <v>9</v>
      </c>
      <c r="Q36" s="179"/>
      <c r="R36" s="181"/>
      <c r="S36" s="179"/>
      <c r="V36" s="157"/>
      <c r="W36" s="169" t="s">
        <v>87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0"/>
    </row>
    <row r="37" spans="1:39" ht="13.5" x14ac:dyDescent="0.2">
      <c r="A37" s="148"/>
      <c r="B37" s="171">
        <v>19</v>
      </c>
      <c r="C37" s="172"/>
      <c r="D37" s="173"/>
      <c r="E37" s="174"/>
      <c r="F37" s="174"/>
      <c r="G37" s="174"/>
      <c r="H37" s="174"/>
      <c r="I37" s="175"/>
      <c r="J37" s="290"/>
      <c r="K37" s="215"/>
      <c r="L37" s="216"/>
      <c r="M37" s="157"/>
      <c r="N37" s="157"/>
      <c r="O37" s="179"/>
      <c r="P37" s="182">
        <v>10</v>
      </c>
      <c r="Q37" s="179"/>
      <c r="R37" s="181"/>
      <c r="S37" s="179"/>
      <c r="V37" s="157"/>
      <c r="W37" s="177" t="s">
        <v>9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8"/>
      <c r="AM37" s="165"/>
    </row>
    <row r="38" spans="1:39" ht="13.5" x14ac:dyDescent="0.2">
      <c r="A38" s="148"/>
      <c r="B38" s="171">
        <v>20</v>
      </c>
      <c r="C38" s="172"/>
      <c r="D38" s="173"/>
      <c r="E38" s="174"/>
      <c r="F38" s="174"/>
      <c r="G38" s="174"/>
      <c r="H38" s="174"/>
      <c r="I38" s="175"/>
      <c r="J38" s="290"/>
      <c r="K38" s="215"/>
      <c r="L38" s="216"/>
      <c r="M38" s="157"/>
      <c r="N38" s="157"/>
      <c r="O38" s="179"/>
      <c r="P38" s="182">
        <v>11</v>
      </c>
      <c r="Q38" s="179"/>
      <c r="R38" s="181"/>
      <c r="S38" s="179"/>
      <c r="V38" s="157"/>
      <c r="W38" s="169" t="s">
        <v>74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0"/>
      <c r="AM38" s="165"/>
    </row>
    <row r="39" spans="1:39" ht="13.5" x14ac:dyDescent="0.2">
      <c r="A39" s="148"/>
      <c r="B39" s="171">
        <v>21</v>
      </c>
      <c r="C39" s="172"/>
      <c r="D39" s="173"/>
      <c r="E39" s="174"/>
      <c r="F39" s="174"/>
      <c r="G39" s="174"/>
      <c r="H39" s="174"/>
      <c r="I39" s="175"/>
      <c r="J39" s="290"/>
      <c r="K39" s="215"/>
      <c r="L39" s="216"/>
      <c r="M39" s="157"/>
      <c r="N39" s="157"/>
      <c r="O39" s="179"/>
      <c r="P39" s="182">
        <v>12</v>
      </c>
      <c r="Q39" s="179"/>
      <c r="R39" s="181"/>
      <c r="S39" s="179"/>
      <c r="V39" s="157"/>
      <c r="W39" s="187" t="s">
        <v>80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86"/>
    </row>
    <row r="40" spans="1:39" ht="13.5" x14ac:dyDescent="0.2">
      <c r="A40" s="148"/>
      <c r="B40" s="171">
        <v>22</v>
      </c>
      <c r="C40" s="172"/>
      <c r="D40" s="173"/>
      <c r="E40" s="174"/>
      <c r="F40" s="174"/>
      <c r="G40" s="174"/>
      <c r="H40" s="174"/>
      <c r="I40" s="175"/>
      <c r="J40" s="290"/>
      <c r="K40" s="215"/>
      <c r="L40" s="216"/>
      <c r="M40" s="157"/>
      <c r="N40" s="157"/>
      <c r="O40" s="179"/>
      <c r="P40" s="182">
        <v>13</v>
      </c>
      <c r="Q40" s="179"/>
      <c r="R40" s="181"/>
      <c r="S40" s="179"/>
      <c r="V40" s="157"/>
      <c r="W40" s="188" t="s">
        <v>117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65"/>
    </row>
    <row r="41" spans="1:39" ht="13.5" x14ac:dyDescent="0.2">
      <c r="A41" s="148"/>
      <c r="B41" s="171">
        <v>23</v>
      </c>
      <c r="C41" s="172"/>
      <c r="D41" s="173"/>
      <c r="E41" s="174"/>
      <c r="F41" s="174"/>
      <c r="G41" s="174"/>
      <c r="H41" s="174"/>
      <c r="I41" s="175"/>
      <c r="J41" s="290"/>
      <c r="K41" s="215"/>
      <c r="L41" s="216"/>
      <c r="M41" s="157"/>
      <c r="N41" s="157"/>
      <c r="O41" s="179"/>
      <c r="P41" s="182">
        <v>14</v>
      </c>
      <c r="Q41" s="179"/>
      <c r="R41" s="181"/>
      <c r="S41" s="179"/>
      <c r="V41" s="157"/>
      <c r="W41" s="183" t="s">
        <v>118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  <c r="AM41" s="153"/>
    </row>
    <row r="42" spans="1:39" ht="14.25" thickBot="1" x14ac:dyDescent="0.25">
      <c r="A42" s="148"/>
      <c r="B42" s="171">
        <v>24</v>
      </c>
      <c r="C42" s="172"/>
      <c r="D42" s="173"/>
      <c r="E42" s="174"/>
      <c r="F42" s="174"/>
      <c r="G42" s="174"/>
      <c r="H42" s="174"/>
      <c r="I42" s="175"/>
      <c r="J42" s="290"/>
      <c r="K42" s="215"/>
      <c r="L42" s="216"/>
      <c r="M42" s="157"/>
      <c r="N42" s="157"/>
      <c r="O42" s="179"/>
      <c r="P42" s="189">
        <v>15</v>
      </c>
      <c r="Q42" s="179"/>
      <c r="R42" s="181"/>
      <c r="S42" s="179"/>
      <c r="V42" s="157"/>
      <c r="W42" s="188" t="s">
        <v>119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5" x14ac:dyDescent="0.2">
      <c r="A43" s="148"/>
      <c r="B43" s="171">
        <v>25</v>
      </c>
      <c r="C43" s="172"/>
      <c r="D43" s="173"/>
      <c r="E43" s="174"/>
      <c r="F43" s="174"/>
      <c r="G43" s="174"/>
      <c r="H43" s="174"/>
      <c r="I43" s="175"/>
      <c r="J43" s="290"/>
      <c r="K43" s="215"/>
      <c r="L43" s="216"/>
      <c r="M43" s="157"/>
      <c r="N43" s="157"/>
      <c r="O43" s="179"/>
      <c r="Q43" s="179"/>
      <c r="R43" s="181"/>
      <c r="S43" s="179"/>
      <c r="V43" s="157"/>
      <c r="W43" s="184" t="s">
        <v>9</v>
      </c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5" x14ac:dyDescent="0.2">
      <c r="A44" s="148"/>
      <c r="B44" s="171">
        <v>26</v>
      </c>
      <c r="C44" s="172"/>
      <c r="D44" s="173"/>
      <c r="E44" s="174"/>
      <c r="F44" s="174"/>
      <c r="G44" s="174"/>
      <c r="H44" s="174"/>
      <c r="I44" s="175"/>
      <c r="J44" s="290"/>
      <c r="K44" s="215"/>
      <c r="L44" s="216"/>
      <c r="M44" s="157"/>
      <c r="N44" s="157"/>
      <c r="O44" s="179"/>
      <c r="P44" s="179"/>
      <c r="Q44" s="179"/>
      <c r="R44" s="181"/>
      <c r="S44" s="179"/>
      <c r="V44" s="157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</row>
    <row r="45" spans="1:39" ht="13.5" x14ac:dyDescent="0.2">
      <c r="A45" s="148"/>
      <c r="B45" s="171">
        <v>27</v>
      </c>
      <c r="C45" s="172"/>
      <c r="D45" s="173"/>
      <c r="E45" s="174"/>
      <c r="F45" s="174"/>
      <c r="G45" s="174"/>
      <c r="H45" s="174"/>
      <c r="I45" s="175"/>
      <c r="J45" s="290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0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  <c r="AM45" s="160"/>
    </row>
    <row r="46" spans="1:39" ht="13.5" x14ac:dyDescent="0.2">
      <c r="A46" s="148"/>
      <c r="B46" s="171">
        <v>28</v>
      </c>
      <c r="C46" s="172"/>
      <c r="D46" s="173"/>
      <c r="E46" s="174"/>
      <c r="F46" s="174"/>
      <c r="G46" s="174"/>
      <c r="H46" s="174"/>
      <c r="I46" s="175"/>
      <c r="J46" s="290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1"/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5" x14ac:dyDescent="0.2">
      <c r="A47" s="148"/>
      <c r="B47" s="171">
        <v>29</v>
      </c>
      <c r="C47" s="172"/>
      <c r="D47" s="173"/>
      <c r="E47" s="174"/>
      <c r="F47" s="174"/>
      <c r="G47" s="174"/>
      <c r="H47" s="174"/>
      <c r="I47" s="175"/>
      <c r="J47" s="290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2" t="s">
        <v>31</v>
      </c>
      <c r="X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5" x14ac:dyDescent="0.2">
      <c r="A48" s="148"/>
      <c r="B48" s="171">
        <v>30</v>
      </c>
      <c r="C48" s="172"/>
      <c r="D48" s="173"/>
      <c r="E48" s="174"/>
      <c r="F48" s="174"/>
      <c r="G48" s="174"/>
      <c r="H48" s="174"/>
      <c r="I48" s="175"/>
      <c r="J48" s="290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W48" s="193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5" x14ac:dyDescent="0.2">
      <c r="A49" s="148"/>
      <c r="B49" s="171">
        <v>31</v>
      </c>
      <c r="C49" s="172"/>
      <c r="D49" s="173"/>
      <c r="E49" s="174"/>
      <c r="F49" s="174"/>
      <c r="G49" s="174"/>
      <c r="H49" s="174"/>
      <c r="I49" s="175"/>
      <c r="J49" s="290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5" x14ac:dyDescent="0.2">
      <c r="A50" s="148"/>
      <c r="B50" s="171">
        <v>32</v>
      </c>
      <c r="C50" s="172"/>
      <c r="D50" s="173"/>
      <c r="E50" s="174"/>
      <c r="F50" s="174"/>
      <c r="G50" s="174"/>
      <c r="H50" s="174"/>
      <c r="I50" s="175"/>
      <c r="J50" s="290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46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5" x14ac:dyDescent="0.2">
      <c r="A51" s="148"/>
      <c r="B51" s="171">
        <v>33</v>
      </c>
      <c r="C51" s="172"/>
      <c r="D51" s="173"/>
      <c r="E51" s="174"/>
      <c r="F51" s="174"/>
      <c r="G51" s="174"/>
      <c r="H51" s="174"/>
      <c r="I51" s="175"/>
      <c r="J51" s="290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7"/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ht="13.5" x14ac:dyDescent="0.2">
      <c r="A52" s="148"/>
      <c r="B52" s="171">
        <v>34</v>
      </c>
      <c r="C52" s="172"/>
      <c r="D52" s="173"/>
      <c r="E52" s="174"/>
      <c r="F52" s="174"/>
      <c r="G52" s="174"/>
      <c r="H52" s="174"/>
      <c r="I52" s="175"/>
      <c r="J52" s="290"/>
      <c r="K52" s="215"/>
      <c r="L52" s="216"/>
      <c r="M52" s="157"/>
      <c r="N52" s="157"/>
      <c r="O52" s="157"/>
      <c r="P52" s="157"/>
      <c r="Q52" s="157"/>
      <c r="R52" s="168"/>
      <c r="S52" s="157"/>
      <c r="V52" s="157"/>
      <c r="W52" s="156" t="s">
        <v>67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</row>
    <row r="53" spans="1:51" s="153" customFormat="1" ht="14.25" thickBot="1" x14ac:dyDescent="0.25">
      <c r="A53" s="148"/>
      <c r="B53" s="194">
        <v>35</v>
      </c>
      <c r="C53" s="195"/>
      <c r="D53" s="196"/>
      <c r="E53" s="197"/>
      <c r="F53" s="197"/>
      <c r="G53" s="197"/>
      <c r="H53" s="197"/>
      <c r="I53" s="198"/>
      <c r="J53" s="290"/>
      <c r="K53" s="215"/>
      <c r="L53" s="216"/>
      <c r="M53" s="157"/>
      <c r="N53" s="157"/>
      <c r="O53" s="157"/>
      <c r="P53" s="157"/>
      <c r="Q53" s="157"/>
      <c r="R53" s="168"/>
      <c r="S53" s="157"/>
      <c r="T53" s="82"/>
      <c r="U53" s="82"/>
      <c r="V53" s="157"/>
      <c r="W53" s="199" t="s">
        <v>69</v>
      </c>
      <c r="X53" s="157"/>
      <c r="Y53" s="157"/>
      <c r="Z53" s="157"/>
      <c r="AA53" s="157"/>
      <c r="AB53" s="170" t="str">
        <f t="shared" si="1"/>
        <v/>
      </c>
      <c r="AC53" s="157"/>
      <c r="AD53" s="157"/>
      <c r="AE53" s="157"/>
      <c r="AF53" s="157"/>
      <c r="AG53" s="157"/>
      <c r="AH53" s="157"/>
      <c r="AI53" s="157"/>
      <c r="AJ53" s="157"/>
      <c r="AK53" s="157"/>
      <c r="AL53" s="168"/>
      <c r="AM53" s="146"/>
      <c r="AN53" s="146"/>
      <c r="AO53" s="165"/>
    </row>
    <row r="54" spans="1:51" s="153" customFormat="1" ht="13.5" thickBot="1" x14ac:dyDescent="0.25">
      <c r="A54" s="148"/>
      <c r="B54" s="448" t="s">
        <v>93</v>
      </c>
      <c r="C54" s="449"/>
      <c r="D54" s="228"/>
      <c r="E54" s="200" t="str">
        <f t="shared" ref="E54:H54" si="2">IF(COUNT(E18:E53)&gt;0,SUM(E18:E53)/COUNT(E18:E53),"")</f>
        <v/>
      </c>
      <c r="F54" s="200" t="str">
        <f t="shared" si="2"/>
        <v/>
      </c>
      <c r="G54" s="200" t="str">
        <f t="shared" si="2"/>
        <v/>
      </c>
      <c r="H54" s="200" t="str">
        <f t="shared" si="2"/>
        <v/>
      </c>
      <c r="I54" s="201" t="s">
        <v>9</v>
      </c>
      <c r="J54" s="149"/>
      <c r="K54" s="215"/>
      <c r="L54" s="216"/>
      <c r="M54" s="157"/>
      <c r="N54" s="157"/>
      <c r="O54" s="155"/>
      <c r="P54" s="155"/>
      <c r="Q54" s="155"/>
      <c r="R54" s="160"/>
      <c r="S54" s="157"/>
      <c r="T54" s="82"/>
      <c r="U54" s="82"/>
      <c r="V54" s="156"/>
      <c r="W54" s="199" t="s">
        <v>128</v>
      </c>
      <c r="X54" s="155"/>
      <c r="Y54" s="157"/>
      <c r="Z54" s="155"/>
      <c r="AA54" s="155"/>
      <c r="AB54" s="202"/>
      <c r="AC54" s="157"/>
      <c r="AD54" s="157"/>
      <c r="AE54" s="157"/>
      <c r="AF54" s="157"/>
      <c r="AG54" s="203"/>
      <c r="AH54" s="155"/>
      <c r="AI54" s="155"/>
      <c r="AJ54" s="204"/>
      <c r="AK54" s="157"/>
      <c r="AL54" s="168"/>
      <c r="AM54" s="146"/>
      <c r="AN54" s="146"/>
      <c r="AO54" s="165"/>
    </row>
    <row r="55" spans="1:51" ht="3.95" customHeight="1" x14ac:dyDescent="0.2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215"/>
      <c r="L55" s="216"/>
      <c r="M55" s="161"/>
      <c r="N55" s="161"/>
      <c r="O55" s="160"/>
      <c r="P55" s="160"/>
      <c r="Q55" s="160"/>
      <c r="R55" s="160"/>
      <c r="S55" s="160"/>
      <c r="T55" s="205"/>
      <c r="U55" s="205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0"/>
      <c r="AO55" s="206" t="s">
        <v>92</v>
      </c>
      <c r="AP55" s="206" t="s">
        <v>92</v>
      </c>
    </row>
    <row r="56" spans="1:51" x14ac:dyDescent="0.2">
      <c r="A56" s="148"/>
      <c r="B56" s="462" t="s">
        <v>129</v>
      </c>
      <c r="C56" s="462"/>
      <c r="D56" s="462"/>
      <c r="E56" s="462"/>
      <c r="F56" s="462"/>
      <c r="G56" s="462"/>
      <c r="H56" s="462"/>
      <c r="I56" s="463"/>
      <c r="J56" s="458" t="str">
        <f>IF(COUNTBLANK(I18:I53)&lt;35,COUNT(I18:I53),"")</f>
        <v/>
      </c>
      <c r="K56" s="459"/>
      <c r="L56" s="216"/>
      <c r="M56" s="446"/>
      <c r="N56" s="446"/>
      <c r="O56" s="446"/>
      <c r="P56" s="446"/>
      <c r="Q56" s="446"/>
      <c r="R56" s="446"/>
      <c r="S56" s="446"/>
      <c r="T56" s="207"/>
      <c r="U56" s="205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60"/>
      <c r="AO56" s="153"/>
    </row>
    <row r="57" spans="1:51" x14ac:dyDescent="0.2">
      <c r="A57" s="148"/>
      <c r="B57" s="462"/>
      <c r="C57" s="462"/>
      <c r="D57" s="462"/>
      <c r="E57" s="462"/>
      <c r="F57" s="462"/>
      <c r="G57" s="462"/>
      <c r="H57" s="462"/>
      <c r="I57" s="463"/>
      <c r="J57" s="460"/>
      <c r="K57" s="461"/>
      <c r="L57" s="216"/>
      <c r="M57" s="446"/>
      <c r="N57" s="446"/>
      <c r="O57" s="446"/>
      <c r="P57" s="446"/>
      <c r="Q57" s="446"/>
      <c r="R57" s="446"/>
      <c r="S57" s="446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ht="3.75" customHeight="1" x14ac:dyDescent="0.2">
      <c r="A58" s="148"/>
      <c r="B58" s="227"/>
      <c r="C58" s="227"/>
      <c r="D58" s="227"/>
      <c r="E58" s="227"/>
      <c r="F58" s="227"/>
      <c r="G58" s="227"/>
      <c r="H58" s="209"/>
      <c r="I58" s="209"/>
      <c r="J58" s="149"/>
      <c r="K58" s="215"/>
      <c r="L58" s="216"/>
      <c r="M58" s="446"/>
      <c r="N58" s="446"/>
      <c r="O58" s="446"/>
      <c r="P58" s="446"/>
      <c r="Q58" s="446"/>
      <c r="R58" s="446"/>
      <c r="S58" s="446"/>
      <c r="T58" s="207"/>
      <c r="U58" s="205"/>
      <c r="V58" s="156"/>
      <c r="W58" s="156"/>
      <c r="X58" s="208"/>
      <c r="Y58" s="208"/>
      <c r="Z58" s="208"/>
      <c r="AA58" s="208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O58" s="153"/>
    </row>
    <row r="59" spans="1:51" s="42" customFormat="1" ht="24" customHeight="1" x14ac:dyDescent="0.2">
      <c r="A59" s="13"/>
      <c r="B59" s="236"/>
      <c r="C59" s="294"/>
      <c r="D59" s="238"/>
      <c r="E59" s="301" t="s">
        <v>143</v>
      </c>
      <c r="F59" s="291" t="s">
        <v>67</v>
      </c>
      <c r="G59" s="349" t="str">
        <f>IF(COUNTBLANK($I$18:$I$53)&lt;35,COUNTIF($D$18:$D$53,"m"),"")</f>
        <v/>
      </c>
      <c r="H59" s="350"/>
      <c r="I59" s="291" t="s">
        <v>69</v>
      </c>
      <c r="J59" s="351" t="str">
        <f>IF(COUNTBLANK(I18:I53)&lt;35,COUNTIF(D18:D53,"w"),"")</f>
        <v/>
      </c>
      <c r="K59" s="352"/>
      <c r="L59" s="78"/>
      <c r="M59" s="446"/>
      <c r="N59" s="446"/>
      <c r="O59" s="446"/>
      <c r="P59" s="446"/>
      <c r="Q59" s="446"/>
      <c r="R59" s="446"/>
      <c r="S59" s="446"/>
      <c r="T59" s="289"/>
      <c r="U59" s="289"/>
      <c r="V59" s="289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149"/>
      <c r="K60" s="77"/>
      <c r="L60" s="292"/>
      <c r="M60" s="446"/>
      <c r="N60" s="446"/>
      <c r="O60" s="446"/>
      <c r="P60" s="446"/>
      <c r="Q60" s="446"/>
      <c r="R60" s="446"/>
      <c r="S60" s="446"/>
      <c r="T60" s="289"/>
      <c r="U60" s="289"/>
      <c r="V60" s="289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ht="1.5" hidden="1" customHeight="1" x14ac:dyDescent="0.2">
      <c r="A61" s="148"/>
      <c r="B61" s="210"/>
      <c r="C61" s="210"/>
      <c r="D61" s="210"/>
      <c r="E61" s="210"/>
      <c r="F61" s="210"/>
      <c r="G61" s="210"/>
      <c r="H61" s="211"/>
      <c r="I61" s="211"/>
      <c r="J61" s="149"/>
      <c r="K61" s="215"/>
      <c r="L61" s="216"/>
      <c r="M61" s="155"/>
      <c r="N61" s="155"/>
      <c r="O61" s="155"/>
      <c r="P61" s="155"/>
      <c r="Q61" s="155"/>
      <c r="R61" s="155"/>
      <c r="S61" s="155"/>
      <c r="T61" s="213"/>
      <c r="U61" s="161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ht="3" customHeight="1" x14ac:dyDescent="0.2">
      <c r="A62" s="148"/>
      <c r="B62" s="210"/>
      <c r="C62" s="210"/>
      <c r="D62" s="210"/>
      <c r="E62" s="210"/>
      <c r="F62" s="210"/>
      <c r="G62" s="210"/>
      <c r="H62" s="212"/>
      <c r="I62" s="212"/>
      <c r="J62" s="149"/>
      <c r="K62" s="215"/>
      <c r="L62" s="216"/>
      <c r="M62" s="213"/>
      <c r="N62" s="213"/>
      <c r="O62" s="213"/>
      <c r="P62" s="213"/>
      <c r="Q62" s="213"/>
      <c r="R62" s="213"/>
      <c r="S62" s="213"/>
      <c r="T62" s="213"/>
      <c r="U62" s="153"/>
      <c r="V62" s="156"/>
      <c r="W62" s="161"/>
      <c r="X62" s="157"/>
      <c r="Y62" s="157"/>
      <c r="Z62" s="157"/>
      <c r="AA62" s="157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">
      <c r="A63" s="148"/>
      <c r="B63" s="468" t="s">
        <v>93</v>
      </c>
      <c r="C63" s="468"/>
      <c r="D63" s="468"/>
      <c r="E63" s="468"/>
      <c r="F63" s="468"/>
      <c r="G63" s="468"/>
      <c r="H63" s="468"/>
      <c r="I63" s="468"/>
      <c r="J63" s="464" t="str">
        <f>IF(COUNTBLANK(E54:H54)&lt;4,SUM(E54:H54)/COUNT(E54:H54),"")</f>
        <v/>
      </c>
      <c r="K63" s="465"/>
      <c r="L63" s="216"/>
      <c r="M63" s="213"/>
      <c r="N63" s="213"/>
      <c r="O63" s="146"/>
      <c r="P63" s="146"/>
      <c r="Q63" s="146"/>
      <c r="R63" s="146"/>
      <c r="S63" s="213"/>
      <c r="T63" s="213"/>
      <c r="U63" s="153"/>
      <c r="V63" s="156"/>
      <c r="W63" s="161"/>
      <c r="X63" s="157"/>
      <c r="Y63" s="213"/>
      <c r="Z63" s="213"/>
      <c r="AA63" s="213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x14ac:dyDescent="0.2">
      <c r="A64" s="148"/>
      <c r="B64" s="468"/>
      <c r="C64" s="468"/>
      <c r="D64" s="468"/>
      <c r="E64" s="468"/>
      <c r="F64" s="468"/>
      <c r="G64" s="468"/>
      <c r="H64" s="468"/>
      <c r="I64" s="468"/>
      <c r="J64" s="466"/>
      <c r="K64" s="467"/>
      <c r="L64" s="216"/>
      <c r="M64" s="207"/>
      <c r="N64" s="207"/>
      <c r="S64" s="207"/>
      <c r="T64" s="207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</row>
    <row r="65" spans="1:33" ht="3" customHeight="1" x14ac:dyDescent="0.2">
      <c r="A65" s="148"/>
      <c r="B65" s="210"/>
      <c r="C65" s="210"/>
      <c r="D65" s="210"/>
      <c r="E65" s="210"/>
      <c r="F65" s="210"/>
      <c r="G65" s="210"/>
      <c r="H65" s="214"/>
      <c r="I65" s="214"/>
      <c r="J65" s="149"/>
      <c r="K65" s="215"/>
      <c r="L65" s="216"/>
      <c r="W65" s="146"/>
    </row>
    <row r="66" spans="1:33" x14ac:dyDescent="0.2">
      <c r="A66" s="148"/>
      <c r="B66" s="468" t="s">
        <v>142</v>
      </c>
      <c r="C66" s="468"/>
      <c r="D66" s="468"/>
      <c r="E66" s="468"/>
      <c r="F66" s="468"/>
      <c r="G66" s="468"/>
      <c r="H66" s="468"/>
      <c r="I66" s="469"/>
      <c r="J66" s="464" t="str">
        <f>IF(COUNT($I$18:$I$53)=0,"",(SUM($I$18:$I$53)/COUNT($I$18:$I$53)))</f>
        <v/>
      </c>
      <c r="K66" s="465"/>
      <c r="L66" s="216"/>
    </row>
    <row r="67" spans="1:33" x14ac:dyDescent="0.2">
      <c r="A67" s="148"/>
      <c r="B67" s="468"/>
      <c r="C67" s="468"/>
      <c r="D67" s="468"/>
      <c r="E67" s="468"/>
      <c r="F67" s="468"/>
      <c r="G67" s="468"/>
      <c r="H67" s="468"/>
      <c r="I67" s="469"/>
      <c r="J67" s="466"/>
      <c r="K67" s="467"/>
      <c r="L67" s="216"/>
    </row>
    <row r="68" spans="1:33" ht="3.95" customHeight="1" x14ac:dyDescent="0.2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215"/>
      <c r="L68" s="216"/>
    </row>
    <row r="69" spans="1:33" s="42" customFormat="1" ht="23.25" customHeight="1" x14ac:dyDescent="0.2">
      <c r="A69" s="77"/>
      <c r="B69" s="241"/>
      <c r="C69" s="242"/>
      <c r="D69" s="457" t="s">
        <v>144</v>
      </c>
      <c r="E69" s="457"/>
      <c r="F69" s="242" t="s">
        <v>67</v>
      </c>
      <c r="G69" s="333" t="str">
        <f>IFERROR(AVERAGEIF($D$18:$D$53,"m",$I$18:$I$53),"")</f>
        <v/>
      </c>
      <c r="H69" s="334"/>
      <c r="I69" s="242" t="s">
        <v>69</v>
      </c>
      <c r="J69" s="333" t="str">
        <f>IFERROR(AVERAGEIF($D$18:$D$53,"w",$I$18:$I$53),"")</f>
        <v/>
      </c>
      <c r="K69" s="334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42" customFormat="1" ht="5.25" customHeight="1" x14ac:dyDescent="0.2">
      <c r="A71" s="234"/>
      <c r="B71" s="236"/>
      <c r="C71" s="236"/>
      <c r="D71" s="236"/>
      <c r="E71" s="236"/>
      <c r="F71" s="236"/>
      <c r="G71" s="236"/>
      <c r="H71" s="236"/>
      <c r="I71" s="236"/>
      <c r="J71" s="315" t="str">
        <f>IF(COUNT(I18:I53)&gt;0,COUNTIF(I18:I53,"&lt;5"),"")</f>
        <v/>
      </c>
      <c r="K71" s="316"/>
      <c r="L71" s="78"/>
      <c r="M71" s="7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5" customFormat="1" x14ac:dyDescent="0.2">
      <c r="A72" s="234"/>
      <c r="B72" s="236"/>
      <c r="C72" s="236"/>
      <c r="D72" s="236"/>
      <c r="E72" s="236"/>
      <c r="F72" s="236"/>
      <c r="G72" s="236"/>
      <c r="H72" s="236"/>
      <c r="I72" s="236" t="s">
        <v>133</v>
      </c>
      <c r="J72" s="317"/>
      <c r="K72" s="318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">
      <c r="A73" s="234"/>
      <c r="B73" s="236"/>
      <c r="C73" s="236"/>
      <c r="D73" s="236"/>
      <c r="E73" s="236"/>
      <c r="F73" s="236"/>
      <c r="G73" s="236"/>
      <c r="H73" s="236"/>
      <c r="I73" s="236"/>
      <c r="J73" s="319"/>
      <c r="K73" s="320"/>
      <c r="L73" s="78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5" customFormat="1" ht="5.25" customHeight="1" x14ac:dyDescent="0.2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293"/>
      <c r="M74" s="77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2" customFormat="1" ht="5.25" customHeight="1" x14ac:dyDescent="0.2">
      <c r="A75" s="234"/>
      <c r="B75" s="236"/>
      <c r="C75" s="236"/>
      <c r="D75" s="236"/>
      <c r="E75" s="236"/>
      <c r="F75" s="236"/>
      <c r="G75" s="236"/>
      <c r="H75" s="236"/>
      <c r="I75" s="236"/>
      <c r="J75" s="315" t="str">
        <f>IF(COUNT(I18:I53)&gt;0,COUNTIF(I18:I53,"&gt;9"),"")</f>
        <v/>
      </c>
      <c r="K75" s="316"/>
      <c r="L75" s="78"/>
      <c r="M75" s="7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5" customFormat="1" x14ac:dyDescent="0.2">
      <c r="A76" s="234"/>
      <c r="B76" s="236"/>
      <c r="C76" s="236"/>
      <c r="D76" s="236"/>
      <c r="E76" s="236"/>
      <c r="F76" s="236"/>
      <c r="G76" s="236"/>
      <c r="H76" s="236"/>
      <c r="I76" s="236" t="s">
        <v>134</v>
      </c>
      <c r="J76" s="317"/>
      <c r="K76" s="318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5" customFormat="1" ht="5.25" customHeight="1" x14ac:dyDescent="0.2">
      <c r="A77" s="234"/>
      <c r="B77" s="236"/>
      <c r="C77" s="236"/>
      <c r="D77" s="236"/>
      <c r="E77" s="236"/>
      <c r="F77" s="236"/>
      <c r="G77" s="236"/>
      <c r="H77" s="236"/>
      <c r="I77" s="236"/>
      <c r="J77" s="319"/>
      <c r="K77" s="320"/>
      <c r="L77" s="78"/>
      <c r="M77" s="77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ht="13.5" thickBot="1" x14ac:dyDescent="0.25">
      <c r="A78" s="217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  <row r="79" spans="1:33" hidden="1" x14ac:dyDescent="0.2"/>
    <row r="80" spans="1:33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</sheetData>
  <sheetProtection password="D124" sheet="1" objects="1" scenarios="1" selectLockedCells="1"/>
  <mergeCells count="38">
    <mergeCell ref="J71:K73"/>
    <mergeCell ref="J75:K77"/>
    <mergeCell ref="D69:E69"/>
    <mergeCell ref="G69:H69"/>
    <mergeCell ref="P16:Q16"/>
    <mergeCell ref="M56:S60"/>
    <mergeCell ref="G59:H59"/>
    <mergeCell ref="J59:K59"/>
    <mergeCell ref="J56:K57"/>
    <mergeCell ref="B56:I57"/>
    <mergeCell ref="J63:K64"/>
    <mergeCell ref="B63:I64"/>
    <mergeCell ref="J66:K67"/>
    <mergeCell ref="B66:I67"/>
    <mergeCell ref="J69:K69"/>
    <mergeCell ref="V16:V17"/>
    <mergeCell ref="Z16:AA16"/>
    <mergeCell ref="AE16:AK16"/>
    <mergeCell ref="B54:C54"/>
    <mergeCell ref="B16:B17"/>
    <mergeCell ref="C16:C17"/>
    <mergeCell ref="D16:D17"/>
    <mergeCell ref="E16:H16"/>
    <mergeCell ref="I16:I17"/>
    <mergeCell ref="M16:N16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3">
      <formula1>$W$51:$W$53</formula1>
    </dataValidation>
    <dataValidation type="list" allowBlank="1" showInputMessage="1" showErrorMessage="1" sqref="E18:I53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4:H54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97"/>
  <sheetViews>
    <sheetView zoomScale="80" workbookViewId="0">
      <selection activeCell="C17" sqref="C17"/>
    </sheetView>
  </sheetViews>
  <sheetFormatPr baseColWidth="10" defaultColWidth="0" defaultRowHeight="12.75" customHeight="1" zeroHeight="1" x14ac:dyDescent="0.2"/>
  <cols>
    <col min="1" max="1" width="3.28515625" style="83" customWidth="1"/>
    <col min="2" max="2" width="15.140625" style="90" customWidth="1"/>
    <col min="3" max="3" width="11.42578125" style="90" customWidth="1"/>
    <col min="4" max="4" width="12.85546875" style="90" customWidth="1"/>
    <col min="5" max="6" width="6" style="90" customWidth="1"/>
    <col min="7" max="7" width="6.28515625" style="90" customWidth="1"/>
    <col min="8" max="10" width="6.140625" style="90" customWidth="1"/>
    <col min="11" max="11" width="6.85546875" style="90" customWidth="1"/>
    <col min="12" max="12" width="7" style="90" customWidth="1"/>
    <col min="13" max="13" width="6.85546875" style="90" customWidth="1"/>
    <col min="14" max="14" width="6.42578125" style="90" customWidth="1"/>
    <col min="15" max="15" width="1.28515625" style="90" customWidth="1"/>
    <col min="16" max="258" width="0" style="87" hidden="1"/>
    <col min="259" max="259" width="14.425781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3.25" x14ac:dyDescent="0.2">
      <c r="B2" s="470" t="s">
        <v>8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</row>
    <row r="3" spans="2:19" ht="30" customHeight="1" x14ac:dyDescent="0.2">
      <c r="B3" s="471">
        <v>2020</v>
      </c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</row>
    <row r="4" spans="2:19" ht="20.100000000000001" customHeight="1" x14ac:dyDescent="0.2">
      <c r="B4" s="84" t="s">
        <v>2</v>
      </c>
      <c r="C4" s="472">
        <f>'Übersicht P5'!C4:I4</f>
        <v>0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82"/>
    </row>
    <row r="5" spans="2:19" ht="15" customHeight="1" x14ac:dyDescent="0.2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">
      <c r="B6" s="84" t="s">
        <v>3</v>
      </c>
      <c r="C6" s="472">
        <f>'Übersicht P5'!C6:I6</f>
        <v>0</v>
      </c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82"/>
    </row>
    <row r="7" spans="2:19" ht="15" customHeight="1" x14ac:dyDescent="0.2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35">
      <c r="B9" s="473" t="s">
        <v>10</v>
      </c>
      <c r="C9" s="473"/>
      <c r="D9" s="473"/>
      <c r="E9" s="473"/>
      <c r="F9" s="473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">
      <c r="B10" s="87"/>
      <c r="C10" s="85"/>
      <c r="D10" s="86"/>
      <c r="E10" s="86"/>
      <c r="F10" s="82"/>
      <c r="G10" s="478" t="s">
        <v>120</v>
      </c>
      <c r="H10" s="478"/>
      <c r="I10" s="478"/>
      <c r="J10" s="478"/>
      <c r="K10" s="478"/>
      <c r="L10" s="478"/>
      <c r="M10" s="479"/>
      <c r="N10" s="480"/>
      <c r="O10" s="82"/>
    </row>
    <row r="11" spans="2:19" ht="15" customHeight="1" x14ac:dyDescent="0.3">
      <c r="B11" s="88"/>
      <c r="C11" s="85"/>
      <c r="D11" s="86"/>
      <c r="E11" s="86"/>
      <c r="F11" s="82"/>
      <c r="G11" s="478"/>
      <c r="H11" s="478"/>
      <c r="I11" s="478"/>
      <c r="J11" s="478"/>
      <c r="K11" s="478"/>
      <c r="L11" s="478"/>
      <c r="M11" s="481"/>
      <c r="N11" s="482"/>
      <c r="O11" s="82"/>
    </row>
    <row r="12" spans="2:19" ht="15" customHeight="1" x14ac:dyDescent="0.3">
      <c r="B12" s="88"/>
      <c r="C12" s="85"/>
      <c r="D12" s="86"/>
      <c r="E12" s="86"/>
      <c r="F12" s="82"/>
      <c r="G12" s="478"/>
      <c r="H12" s="478"/>
      <c r="I12" s="478"/>
      <c r="J12" s="478"/>
      <c r="K12" s="478"/>
      <c r="L12" s="478"/>
      <c r="M12" s="483"/>
      <c r="N12" s="484"/>
      <c r="O12" s="82"/>
    </row>
    <row r="13" spans="2:19" ht="15" customHeight="1" x14ac:dyDescent="0.3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">
      <c r="B14" s="85"/>
      <c r="C14" s="485" t="str">
        <f>'Übersicht P4'!C8:L8</f>
        <v>Französisch</v>
      </c>
      <c r="D14" s="486"/>
      <c r="E14" s="486"/>
      <c r="F14" s="486"/>
      <c r="G14" s="486"/>
      <c r="H14" s="486"/>
      <c r="I14" s="486"/>
      <c r="J14" s="486"/>
      <c r="K14" s="486"/>
      <c r="L14" s="486"/>
      <c r="M14" s="486"/>
      <c r="N14" s="487"/>
      <c r="O14" s="86"/>
    </row>
    <row r="15" spans="2:19" ht="18" customHeight="1" x14ac:dyDescent="0.2">
      <c r="B15" s="89" t="s">
        <v>4</v>
      </c>
      <c r="C15" s="488"/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490"/>
      <c r="O15" s="86"/>
    </row>
    <row r="16" spans="2:19" ht="3" customHeight="1" x14ac:dyDescent="0.2">
      <c r="B16" s="85"/>
      <c r="C16" s="491"/>
      <c r="D16" s="492"/>
      <c r="E16" s="492"/>
      <c r="F16" s="492"/>
      <c r="G16" s="492"/>
      <c r="H16" s="492"/>
      <c r="I16" s="492"/>
      <c r="J16" s="492"/>
      <c r="K16" s="492"/>
      <c r="L16" s="492"/>
      <c r="M16" s="492"/>
      <c r="N16" s="493"/>
      <c r="O16" s="86"/>
      <c r="P16" s="99"/>
      <c r="Q16" s="99"/>
      <c r="R16" s="99"/>
      <c r="S16" s="99"/>
    </row>
    <row r="17" spans="1:19" ht="15" customHeight="1" x14ac:dyDescent="0.2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">
      <c r="B18" s="84" t="s">
        <v>36</v>
      </c>
      <c r="C18" s="494" t="s">
        <v>121</v>
      </c>
      <c r="D18" s="495"/>
      <c r="E18" s="495"/>
      <c r="F18" s="495"/>
      <c r="G18" s="495"/>
      <c r="H18" s="495"/>
      <c r="I18" s="495"/>
      <c r="J18" s="495"/>
      <c r="K18" s="495"/>
      <c r="L18" s="495"/>
      <c r="M18" s="495"/>
      <c r="N18" s="496"/>
      <c r="O18" s="86"/>
      <c r="P18" s="99"/>
      <c r="Q18" s="99"/>
      <c r="R18" s="99"/>
      <c r="S18" s="99"/>
    </row>
    <row r="19" spans="1:19" ht="18" customHeight="1" x14ac:dyDescent="0.2">
      <c r="B19" s="84" t="s">
        <v>37</v>
      </c>
      <c r="C19" s="497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9"/>
      <c r="O19" s="86"/>
      <c r="P19" s="99"/>
      <c r="Q19" s="99"/>
      <c r="R19" s="99"/>
      <c r="S19" s="99"/>
    </row>
    <row r="20" spans="1:19" ht="15.75" customHeight="1" x14ac:dyDescent="0.2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25">
      <c r="B21" s="91"/>
      <c r="M21" s="92"/>
      <c r="N21" s="93"/>
      <c r="O21" s="94"/>
    </row>
    <row r="22" spans="1:19" customFormat="1" ht="18" customHeight="1" x14ac:dyDescent="0.2">
      <c r="A22" s="247"/>
      <c r="B22" s="405" t="s">
        <v>135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  <c r="Q22" s="249"/>
    </row>
    <row r="23" spans="1:19" customFormat="1" ht="18" customHeight="1" x14ac:dyDescent="0.2">
      <c r="A23" s="247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  <c r="Q23" s="249"/>
    </row>
    <row r="24" spans="1:19" customFormat="1" ht="15" customHeight="1" x14ac:dyDescent="0.2">
      <c r="A24" s="247"/>
      <c r="B24" s="250" t="s">
        <v>94</v>
      </c>
      <c r="C24" s="250" t="s">
        <v>95</v>
      </c>
      <c r="D24" s="250" t="s">
        <v>96</v>
      </c>
      <c r="E24" s="409"/>
      <c r="F24" s="409"/>
      <c r="G24" s="251"/>
      <c r="H24" s="248"/>
      <c r="I24" s="248"/>
      <c r="J24" s="248"/>
      <c r="K24" s="248"/>
      <c r="L24" s="248"/>
      <c r="M24" s="252"/>
      <c r="N24" s="252"/>
      <c r="O24" s="248"/>
      <c r="P24" s="248"/>
      <c r="Q24" s="249"/>
    </row>
    <row r="25" spans="1:19" customFormat="1" ht="15" customHeight="1" x14ac:dyDescent="0.2">
      <c r="A25" s="247"/>
      <c r="B25" s="376" t="str">
        <f>'Übersicht P5'!J56</f>
        <v/>
      </c>
      <c r="C25" s="376" t="str">
        <f>'Übersicht P5'!J59</f>
        <v/>
      </c>
      <c r="D25" s="376" t="str">
        <f>'Übersicht P5'!G59</f>
        <v/>
      </c>
      <c r="E25" s="378"/>
      <c r="F25" s="378"/>
      <c r="G25" s="253"/>
      <c r="H25" s="248"/>
      <c r="I25" s="248"/>
      <c r="J25" s="248"/>
      <c r="K25" s="248"/>
      <c r="L25" s="248"/>
      <c r="M25" s="252"/>
      <c r="N25" s="252"/>
      <c r="O25" s="248"/>
      <c r="P25" s="248"/>
      <c r="Q25" s="249"/>
    </row>
    <row r="26" spans="1:19" customFormat="1" ht="19.5" customHeight="1" x14ac:dyDescent="0.2">
      <c r="A26" s="247"/>
      <c r="B26" s="377"/>
      <c r="C26" s="377"/>
      <c r="D26" s="377"/>
      <c r="E26" s="378"/>
      <c r="F26" s="378"/>
      <c r="G26" s="253"/>
      <c r="H26" s="248"/>
      <c r="I26" s="248"/>
      <c r="J26" s="248"/>
      <c r="K26" s="248"/>
      <c r="L26" s="248"/>
      <c r="M26" s="252"/>
      <c r="N26" s="252"/>
      <c r="O26" s="248"/>
      <c r="P26" s="248"/>
      <c r="Q26" s="249"/>
    </row>
    <row r="27" spans="1:19" ht="9.75" customHeight="1" x14ac:dyDescent="0.25">
      <c r="B27" s="91"/>
      <c r="M27" s="95"/>
      <c r="N27" s="95"/>
      <c r="O27" s="94"/>
    </row>
    <row r="28" spans="1:19" ht="18" customHeight="1" x14ac:dyDescent="0.2">
      <c r="B28" s="474" t="s">
        <v>38</v>
      </c>
      <c r="C28" s="474"/>
      <c r="D28" s="474"/>
      <c r="E28" s="474"/>
      <c r="F28" s="474"/>
      <c r="G28" s="474"/>
      <c r="H28" s="474"/>
      <c r="I28" s="474"/>
      <c r="J28" s="474"/>
      <c r="K28" s="474"/>
      <c r="L28" s="221"/>
      <c r="M28" s="475"/>
      <c r="N28" s="475"/>
    </row>
    <row r="29" spans="1:19" ht="18" customHeight="1" x14ac:dyDescent="0.2">
      <c r="B29" s="474"/>
      <c r="C29" s="474"/>
      <c r="D29" s="474"/>
      <c r="E29" s="474"/>
      <c r="F29" s="474"/>
      <c r="G29" s="474"/>
      <c r="H29" s="474"/>
      <c r="I29" s="474"/>
      <c r="J29" s="474"/>
      <c r="K29" s="474"/>
      <c r="L29" s="221"/>
      <c r="M29" s="475"/>
      <c r="N29" s="475"/>
    </row>
    <row r="30" spans="1:19" ht="18" customHeight="1" x14ac:dyDescent="0.2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">
      <c r="B31" s="222"/>
      <c r="C31" s="476" t="str">
        <f>'Übersicht P5'!J63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25">
      <c r="B32" s="91"/>
      <c r="C32" s="477"/>
      <c r="M32" s="95"/>
      <c r="N32" s="95"/>
      <c r="O32" s="94"/>
    </row>
    <row r="33" spans="2:15" ht="18" customHeight="1" x14ac:dyDescent="0.2">
      <c r="B33" s="474" t="s">
        <v>142</v>
      </c>
      <c r="C33" s="474"/>
      <c r="D33" s="474"/>
      <c r="E33" s="474"/>
      <c r="F33" s="474"/>
      <c r="G33" s="221"/>
      <c r="H33" s="221"/>
      <c r="I33" s="221"/>
      <c r="J33" s="221"/>
      <c r="K33" s="221"/>
      <c r="L33" s="221"/>
      <c r="M33" s="95"/>
      <c r="N33" s="475" t="s">
        <v>92</v>
      </c>
      <c r="O33" s="82"/>
    </row>
    <row r="34" spans="2:15" ht="19.5" customHeight="1" x14ac:dyDescent="0.2">
      <c r="B34" s="474"/>
      <c r="C34" s="474"/>
      <c r="D34" s="474"/>
      <c r="E34" s="474"/>
      <c r="F34" s="474"/>
      <c r="G34" s="221"/>
      <c r="H34" s="221"/>
      <c r="I34" s="221"/>
      <c r="J34" s="221"/>
      <c r="K34" s="221"/>
      <c r="L34" s="221"/>
      <c r="M34" s="95"/>
      <c r="N34" s="475"/>
      <c r="O34" s="82"/>
    </row>
    <row r="35" spans="2:15" ht="18.75" customHeight="1" x14ac:dyDescent="0.2">
      <c r="B35" s="257" t="s">
        <v>94</v>
      </c>
      <c r="C35" s="258" t="s">
        <v>95</v>
      </c>
      <c r="D35" s="266" t="s">
        <v>96</v>
      </c>
      <c r="E35" s="409"/>
      <c r="F35" s="409"/>
      <c r="G35" s="221"/>
      <c r="H35" s="221"/>
      <c r="I35" s="221"/>
      <c r="J35" s="221"/>
      <c r="K35" s="221"/>
      <c r="L35" s="221"/>
      <c r="M35" s="95"/>
      <c r="N35" s="143"/>
      <c r="O35" s="82"/>
    </row>
    <row r="36" spans="2:15" ht="18" customHeight="1" x14ac:dyDescent="0.2">
      <c r="B36" s="411" t="str">
        <f>'Übersicht P5'!J66</f>
        <v/>
      </c>
      <c r="C36" s="420" t="str">
        <f>'Übersicht P5'!J69</f>
        <v/>
      </c>
      <c r="D36" s="411" t="str">
        <f>'Übersicht P5'!G69</f>
        <v/>
      </c>
      <c r="E36" s="378"/>
      <c r="F36" s="378"/>
      <c r="G36" s="221"/>
      <c r="H36" s="221"/>
      <c r="I36" s="221"/>
      <c r="J36" s="221"/>
      <c r="K36" s="221"/>
      <c r="L36" s="221"/>
      <c r="M36" s="95"/>
      <c r="N36" s="143"/>
      <c r="O36" s="82"/>
    </row>
    <row r="37" spans="2:15" ht="18" customHeight="1" x14ac:dyDescent="0.2">
      <c r="B37" s="412"/>
      <c r="C37" s="421"/>
      <c r="D37" s="412"/>
      <c r="E37" s="378"/>
      <c r="F37" s="378"/>
      <c r="G37" s="221"/>
      <c r="H37" s="221"/>
      <c r="I37" s="221"/>
      <c r="J37" s="221"/>
      <c r="K37" s="221"/>
      <c r="L37" s="221"/>
      <c r="M37" s="95"/>
      <c r="N37" s="143"/>
      <c r="O37" s="82"/>
    </row>
    <row r="38" spans="2:15" ht="14.25" customHeight="1" x14ac:dyDescent="0.2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2:15" ht="15" customHeight="1" x14ac:dyDescent="0.2">
      <c r="B39" s="86" t="s">
        <v>133</v>
      </c>
      <c r="L39" s="505" t="str">
        <f>'Übersicht P5'!J71</f>
        <v/>
      </c>
      <c r="M39" s="506"/>
      <c r="N39" s="224"/>
    </row>
    <row r="40" spans="2:15" ht="12.75" customHeight="1" x14ac:dyDescent="0.2">
      <c r="L40" s="507"/>
      <c r="M40" s="508"/>
    </row>
    <row r="41" spans="2:15" ht="12.75" customHeight="1" x14ac:dyDescent="0.2"/>
    <row r="42" spans="2:15" ht="15" customHeight="1" x14ac:dyDescent="0.2">
      <c r="B42" s="86" t="s">
        <v>134</v>
      </c>
      <c r="L42" s="505" t="str">
        <f>'Übersicht P5'!J75</f>
        <v/>
      </c>
      <c r="M42" s="506"/>
      <c r="N42" s="224"/>
    </row>
    <row r="43" spans="2:15" ht="12.75" customHeight="1" x14ac:dyDescent="0.2">
      <c r="L43" s="507"/>
      <c r="M43" s="508"/>
    </row>
    <row r="44" spans="2:15" ht="12.75" customHeight="1" x14ac:dyDescent="0.2"/>
    <row r="45" spans="2:15" ht="12.75" customHeight="1" x14ac:dyDescent="0.2"/>
    <row r="46" spans="2:15" ht="12.75" customHeight="1" x14ac:dyDescent="0.2"/>
    <row r="47" spans="2:15" ht="24.75" customHeight="1" x14ac:dyDescent="0.2">
      <c r="B47" s="501"/>
      <c r="C47" s="501"/>
      <c r="D47" s="501"/>
      <c r="E47" s="502">
        <f ca="1">TODAY()</f>
        <v>43976</v>
      </c>
      <c r="F47" s="503"/>
      <c r="G47" s="504"/>
      <c r="H47" s="504"/>
      <c r="I47" s="504"/>
      <c r="J47" s="504"/>
      <c r="K47" s="504"/>
      <c r="L47" s="504"/>
      <c r="M47" s="504"/>
      <c r="N47" s="504"/>
      <c r="O47" s="504"/>
    </row>
    <row r="48" spans="2:15" ht="15" customHeight="1" x14ac:dyDescent="0.25">
      <c r="B48" s="96"/>
      <c r="C48" s="97"/>
      <c r="F48" s="98"/>
      <c r="G48" s="500" t="s">
        <v>99</v>
      </c>
      <c r="H48" s="500"/>
      <c r="I48" s="500"/>
      <c r="J48" s="500"/>
      <c r="K48" s="500"/>
      <c r="L48" s="500"/>
      <c r="M48" s="500"/>
      <c r="N48" s="500"/>
      <c r="O48" s="500"/>
    </row>
    <row r="49" spans="1:261" ht="15" customHeight="1" x14ac:dyDescent="0.25">
      <c r="B49" s="94"/>
    </row>
    <row r="50" spans="1:261" ht="15.75" hidden="1" x14ac:dyDescent="0.25">
      <c r="B50" s="94"/>
    </row>
    <row r="51" spans="1:261" ht="15.75" hidden="1" x14ac:dyDescent="0.25">
      <c r="B51" s="94"/>
    </row>
    <row r="52" spans="1:261" ht="15.75" hidden="1" x14ac:dyDescent="0.25">
      <c r="B52" s="94"/>
    </row>
    <row r="53" spans="1:261" ht="15.75" hidden="1" x14ac:dyDescent="0.25">
      <c r="B53" s="94"/>
    </row>
    <row r="54" spans="1:261" ht="15.75" hidden="1" x14ac:dyDescent="0.25">
      <c r="B54" s="94"/>
    </row>
    <row r="55" spans="1:261" s="90" customFormat="1" ht="15.75" hidden="1" x14ac:dyDescent="0.25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75" hidden="1" x14ac:dyDescent="0.25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idden="1" x14ac:dyDescent="0.2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idden="1" x14ac:dyDescent="0.2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idden="1" x14ac:dyDescent="0.2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idden="1" x14ac:dyDescent="0.2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idden="1" x14ac:dyDescent="0.2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idden="1" x14ac:dyDescent="0.2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idden="1" x14ac:dyDescent="0.2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idden="1" x14ac:dyDescent="0.2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idden="1" x14ac:dyDescent="0.2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idden="1" x14ac:dyDescent="0.2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idden="1" x14ac:dyDescent="0.2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idden="1" x14ac:dyDescent="0.2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idden="1" x14ac:dyDescent="0.2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idden="1" x14ac:dyDescent="0.2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idden="1" x14ac:dyDescent="0.2"/>
    <row r="72" spans="1:261" hidden="1" x14ac:dyDescent="0.2"/>
    <row r="73" spans="1:261" hidden="1" x14ac:dyDescent="0.2"/>
    <row r="74" spans="1:261" hidden="1" x14ac:dyDescent="0.2"/>
    <row r="75" spans="1:261" hidden="1" x14ac:dyDescent="0.2"/>
    <row r="76" spans="1:261" ht="12.75" hidden="1" customHeight="1" x14ac:dyDescent="0.2"/>
    <row r="77" spans="1:261" ht="12.75" hidden="1" customHeight="1" x14ac:dyDescent="0.2"/>
    <row r="78" spans="1:261" s="83" customFormat="1" ht="12.75" hidden="1" customHeight="1" x14ac:dyDescent="0.2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3" spans="2:261" ht="12.75" hidden="1" customHeight="1" x14ac:dyDescent="0.2"/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hidden="1" customHeight="1" x14ac:dyDescent="0.2"/>
    <row r="88" spans="2:261" ht="12.75" customHeight="1" x14ac:dyDescent="0.2"/>
    <row r="89" spans="2:261" ht="12.75" customHeight="1" x14ac:dyDescent="0.2"/>
    <row r="90" spans="2:261" ht="12.75" customHeight="1" x14ac:dyDescent="0.2"/>
    <row r="91" spans="2:261" ht="12.75" customHeight="1" x14ac:dyDescent="0.2"/>
    <row r="92" spans="2:261" ht="12.75" customHeight="1" x14ac:dyDescent="0.2"/>
    <row r="93" spans="2:261" ht="12.75" customHeight="1" x14ac:dyDescent="0.2"/>
    <row r="94" spans="2:261" ht="12.75" customHeight="1" x14ac:dyDescent="0.2"/>
    <row r="95" spans="2:261" ht="12.75" customHeight="1" x14ac:dyDescent="0.2"/>
    <row r="96" spans="2:261" ht="12.75" customHeight="1" x14ac:dyDescent="0.2"/>
    <row r="97" ht="12.75" customHeight="1" x14ac:dyDescent="0.2"/>
  </sheetData>
  <sheetProtection password="D124" sheet="1" objects="1" scenarios="1" selectLockedCells="1"/>
  <mergeCells count="32"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  <mergeCell ref="B22:M23"/>
    <mergeCell ref="N22:N23"/>
    <mergeCell ref="E24:F24"/>
    <mergeCell ref="G10:L12"/>
    <mergeCell ref="M10:N12"/>
    <mergeCell ref="C14:N16"/>
    <mergeCell ref="C18:N19"/>
    <mergeCell ref="B28:K29"/>
    <mergeCell ref="M28:N29"/>
    <mergeCell ref="C31:C32"/>
    <mergeCell ref="B25:B26"/>
    <mergeCell ref="C25:C26"/>
    <mergeCell ref="D25:D26"/>
    <mergeCell ref="E25:F26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2020-05-25T05:53:31Z</dcterms:modified>
</cp:coreProperties>
</file>